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'Дашборд'!$A$70:$A$100</f>
            </numRef>
          </cat>
          <val>
            <numRef>
              <f>'Дашборд'!$C$70:$C$100</f>
            </numRef>
          </val>
        </ser>
        <ser>
          <idx val="1"/>
          <order val="1"/>
          <tx>
            <strRef>
              <f>'Дашборд'!D69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'Дашборд'!$A$70:$A$100</f>
            </numRef>
          </cat>
          <val>
            <numRef>
              <f>'Дашборд'!$D$70:$D$100</f>
            </numRef>
          </val>
        </ser>
        <ser>
          <idx val="2"/>
          <order val="2"/>
          <tx>
            <strRef>
              <f>'Дашборд'!E69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'Дашборд'!$A$70:$A$100</f>
            </numRef>
          </cat>
          <val>
            <numRef>
              <f>'Дашборд'!$E$70:$E$100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0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31.05.2026</t>
        </is>
      </c>
    </row>
    <row r="2">
      <c r="E2" t="inlineStr">
        <is>
          <t>Период: 01.05.2026 — 31.05.2026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2026-02-01</t>
        </is>
      </c>
      <c r="C7" s="6" t="inlineStr">
        <is>
          <t>ПТ</t>
        </is>
      </c>
      <c r="D7" s="6" t="inlineStr">
        <is>
          <t>Александрова Мария Александровна</t>
        </is>
      </c>
      <c r="E7" s="7" t="n">
        <v>18105.75</v>
      </c>
      <c r="F7" s="7" t="n">
        <v>14</v>
      </c>
      <c r="G7" s="7" t="n">
        <v>11512.5</v>
      </c>
      <c r="H7" s="7" t="n">
        <v>17</v>
      </c>
      <c r="I7" s="7" t="n">
        <v>0</v>
      </c>
      <c r="J7" s="7" t="n">
        <v>28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21608.5</v>
      </c>
      <c r="P7" s="7" t="n">
        <v>15</v>
      </c>
      <c r="Q7" s="7" t="n">
        <v>12975</v>
      </c>
      <c r="R7" s="7" t="n">
        <v>28</v>
      </c>
      <c r="S7" s="7" t="n">
        <v>0</v>
      </c>
      <c r="T7" s="7" t="n">
        <v>28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17437.25</v>
      </c>
      <c r="Z7" s="7" t="n">
        <v>12</v>
      </c>
      <c r="AA7" s="7" t="n">
        <v>17253</v>
      </c>
      <c r="AB7" s="7" t="n">
        <v>34</v>
      </c>
      <c r="AC7" s="7" t="n">
        <v>0</v>
      </c>
      <c r="AD7" s="7" t="n">
        <v>28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18247.5</v>
      </c>
      <c r="AJ7" s="7" t="n">
        <v>13</v>
      </c>
      <c r="AK7" s="7" t="n">
        <v>12450</v>
      </c>
      <c r="AL7" s="7" t="n">
        <v>26</v>
      </c>
      <c r="AM7" s="7" t="n">
        <v>0</v>
      </c>
      <c r="AN7" s="7" t="n">
        <v>28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3647.5</v>
      </c>
      <c r="AT7" s="7" t="n">
        <v>3</v>
      </c>
      <c r="AU7" s="7" t="n">
        <v>1278</v>
      </c>
      <c r="AV7" s="7" t="n">
        <v>2</v>
      </c>
      <c r="AW7" s="7" t="n">
        <v>0</v>
      </c>
      <c r="AX7" s="7" t="n">
        <v>12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950.8217054263566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2026-02-01</t>
        </is>
      </c>
      <c r="C8" s="6" t="inlineStr">
        <is>
          <t>ПТ</t>
        </is>
      </c>
      <c r="D8" s="6" t="inlineStr">
        <is>
          <t>Букина Маргарита Александровна</t>
        </is>
      </c>
      <c r="E8" s="7" t="n">
        <v>28497.5</v>
      </c>
      <c r="F8" s="7" t="n">
        <v>20</v>
      </c>
      <c r="G8" s="7" t="n">
        <v>5419.33</v>
      </c>
      <c r="H8" s="7" t="n">
        <v>8</v>
      </c>
      <c r="I8" s="7" t="n">
        <v>0</v>
      </c>
      <c r="J8" s="7" t="n">
        <v>24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32010</v>
      </c>
      <c r="P8" s="7" t="n">
        <v>24</v>
      </c>
      <c r="Q8" s="7" t="n">
        <v>5213.67</v>
      </c>
      <c r="R8" s="7" t="n">
        <v>8</v>
      </c>
      <c r="S8" s="7" t="n">
        <v>0</v>
      </c>
      <c r="T8" s="7" t="n">
        <v>24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38050</v>
      </c>
      <c r="Z8" s="7" t="n">
        <v>27</v>
      </c>
      <c r="AA8" s="7" t="n">
        <v>6601.17</v>
      </c>
      <c r="AB8" s="7" t="n">
        <v>10</v>
      </c>
      <c r="AC8" s="7" t="n">
        <v>0</v>
      </c>
      <c r="AD8" s="7" t="n">
        <v>24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31236.25</v>
      </c>
      <c r="AJ8" s="7" t="n">
        <v>23</v>
      </c>
      <c r="AK8" s="7" t="n">
        <v>1311</v>
      </c>
      <c r="AL8" s="7" t="n">
        <v>2</v>
      </c>
      <c r="AM8" s="7" t="n">
        <v>0</v>
      </c>
      <c r="AN8" s="7" t="n">
        <v>24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6713.75</v>
      </c>
      <c r="AT8" s="7" t="n">
        <v>5</v>
      </c>
      <c r="AU8" s="7" t="n">
        <v>1312.5</v>
      </c>
      <c r="AV8" s="7" t="n">
        <v>2</v>
      </c>
      <c r="AW8" s="7" t="n">
        <v>0</v>
      </c>
      <c r="AX8" s="7" t="n">
        <v>10</v>
      </c>
      <c r="AY8" s="7">
        <f>ROUND(AX8*BP8/100,0)*100</f>
        <v/>
      </c>
      <c r="AZ8" s="7" t="n">
        <v>0</v>
      </c>
      <c r="BA8" s="7">
        <f>AS8-AY8</f>
        <v/>
      </c>
      <c r="BB8" s="7" t="n">
        <v>1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1120.730076923077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2026-02-01</t>
        </is>
      </c>
      <c r="C9" s="6" t="inlineStr">
        <is>
          <t>ПТ</t>
        </is>
      </c>
      <c r="D9" s="6" t="inlineStr">
        <is>
          <t>Глухова Мария Алексеевна</t>
        </is>
      </c>
      <c r="E9" s="7" t="n">
        <v>18732.5</v>
      </c>
      <c r="F9" s="7" t="n">
        <v>13</v>
      </c>
      <c r="G9" s="7" t="n">
        <v>4349.5</v>
      </c>
      <c r="H9" s="7" t="n">
        <v>7</v>
      </c>
      <c r="I9" s="7" t="n">
        <v>0</v>
      </c>
      <c r="J9" s="7" t="n">
        <v>35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25722.5</v>
      </c>
      <c r="P9" s="7" t="n">
        <v>18</v>
      </c>
      <c r="Q9" s="7" t="n">
        <v>10530.5</v>
      </c>
      <c r="R9" s="7" t="n">
        <v>17</v>
      </c>
      <c r="S9" s="7" t="n">
        <v>0</v>
      </c>
      <c r="T9" s="7" t="n">
        <v>35</v>
      </c>
      <c r="U9" s="7">
        <f>ROUND(T9*BP9/100,0)*100</f>
        <v/>
      </c>
      <c r="V9" s="7" t="n">
        <v>0</v>
      </c>
      <c r="W9" s="7">
        <f>O9-U9</f>
        <v/>
      </c>
      <c r="X9" s="7" t="n">
        <v>1</v>
      </c>
      <c r="Y9" s="7" t="n">
        <v>26512</v>
      </c>
      <c r="Z9" s="7" t="n">
        <v>19</v>
      </c>
      <c r="AA9" s="7" t="n">
        <v>8633</v>
      </c>
      <c r="AB9" s="7" t="n">
        <v>13</v>
      </c>
      <c r="AC9" s="7" t="n">
        <v>0</v>
      </c>
      <c r="AD9" s="7" t="n">
        <v>35</v>
      </c>
      <c r="AE9" s="7">
        <f>ROUND(AD9*BP9/100,0)*100</f>
        <v/>
      </c>
      <c r="AF9" s="7" t="n">
        <v>0</v>
      </c>
      <c r="AG9" s="7">
        <f>Y9-AE9</f>
        <v/>
      </c>
      <c r="AH9" s="7" t="n">
        <v>1</v>
      </c>
      <c r="AI9" s="7" t="n">
        <v>27138.5</v>
      </c>
      <c r="AJ9" s="7" t="n">
        <v>19</v>
      </c>
      <c r="AK9" s="7" t="n">
        <v>13048.5</v>
      </c>
      <c r="AL9" s="7" t="n">
        <v>34</v>
      </c>
      <c r="AM9" s="7" t="n">
        <v>0</v>
      </c>
      <c r="AN9" s="7" t="n">
        <v>35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10275</v>
      </c>
      <c r="AT9" s="7" t="n">
        <v>7</v>
      </c>
      <c r="AU9" s="7" t="n">
        <v>2000</v>
      </c>
      <c r="AV9" s="7" t="n">
        <v>3</v>
      </c>
      <c r="AW9" s="7" t="n">
        <v>0</v>
      </c>
      <c r="AX9" s="7" t="n">
        <v>15</v>
      </c>
      <c r="AY9" s="7">
        <f>ROUND(AX9*BP9/100,0)*100</f>
        <v/>
      </c>
      <c r="AZ9" s="7" t="n">
        <v>0</v>
      </c>
      <c r="BA9" s="7">
        <f>AS9-AY9</f>
        <v/>
      </c>
      <c r="BB9" s="7" t="n">
        <v>1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839.8494764397906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2026-02-01</t>
        </is>
      </c>
      <c r="C10" s="6" t="inlineStr">
        <is>
          <t>ПТ</t>
        </is>
      </c>
      <c r="D10" s="6" t="inlineStr">
        <is>
          <t>Гречман Владислав Андреевич</t>
        </is>
      </c>
      <c r="E10" s="7" t="n">
        <v>21201</v>
      </c>
      <c r="F10" s="7" t="n">
        <v>15</v>
      </c>
      <c r="G10" s="7" t="n">
        <v>10712.49</v>
      </c>
      <c r="H10" s="7" t="n">
        <v>16</v>
      </c>
      <c r="I10" s="7" t="n">
        <v>0</v>
      </c>
      <c r="J10" s="7" t="n">
        <v>35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17276</v>
      </c>
      <c r="P10" s="7" t="n">
        <v>13</v>
      </c>
      <c r="Q10" s="7" t="n">
        <v>11932.16</v>
      </c>
      <c r="R10" s="7" t="n">
        <v>18</v>
      </c>
      <c r="S10" s="7" t="n">
        <v>0</v>
      </c>
      <c r="T10" s="7" t="n">
        <v>35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25542</v>
      </c>
      <c r="Z10" s="7" t="n">
        <v>18</v>
      </c>
      <c r="AA10" s="7" t="n">
        <v>9943.17</v>
      </c>
      <c r="AB10" s="7" t="n">
        <v>15</v>
      </c>
      <c r="AC10" s="7" t="n">
        <v>0</v>
      </c>
      <c r="AD10" s="7" t="n">
        <v>35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35551.5</v>
      </c>
      <c r="AJ10" s="7" t="n">
        <v>26</v>
      </c>
      <c r="AK10" s="7" t="n">
        <v>11014</v>
      </c>
      <c r="AL10" s="7" t="n">
        <v>17</v>
      </c>
      <c r="AM10" s="7" t="n">
        <v>0</v>
      </c>
      <c r="AN10" s="7" t="n">
        <v>35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30389</v>
      </c>
      <c r="AT10" s="7" t="n">
        <v>21</v>
      </c>
      <c r="AU10" s="7" t="n">
        <v>6532.18</v>
      </c>
      <c r="AV10" s="7" t="n">
        <v>10</v>
      </c>
      <c r="AW10" s="7" t="n">
        <v>0</v>
      </c>
      <c r="AX10" s="7" t="n">
        <v>15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946.0821164021163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2026-02-01</t>
        </is>
      </c>
      <c r="C11" s="6" t="inlineStr">
        <is>
          <t>ПТ</t>
        </is>
      </c>
      <c r="D11" s="6" t="inlineStr">
        <is>
          <t>Дедюхина Алина Семеновна</t>
        </is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1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1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0</v>
      </c>
      <c r="Z11" s="7" t="n">
        <v>0</v>
      </c>
      <c r="AA11" s="7" t="n">
        <v>0</v>
      </c>
      <c r="AB11" s="7" t="n">
        <v>0</v>
      </c>
      <c r="AC11" s="7" t="n">
        <v>0</v>
      </c>
      <c r="AD11" s="7" t="n">
        <v>1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4483.33</v>
      </c>
      <c r="AL11" s="7" t="n">
        <v>10</v>
      </c>
      <c r="AM11" s="7" t="n">
        <v>0</v>
      </c>
      <c r="AN11" s="7" t="n">
        <v>1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2700</v>
      </c>
      <c r="AT11" s="7" t="n">
        <v>2</v>
      </c>
      <c r="AU11" s="7" t="n">
        <v>0</v>
      </c>
      <c r="AV11" s="7" t="n">
        <v>0</v>
      </c>
      <c r="AW11" s="7" t="n">
        <v>0</v>
      </c>
      <c r="AX11" s="7" t="n">
        <v>0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864.5833333333334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2026-02-01</t>
        </is>
      </c>
      <c r="C12" s="6" t="inlineStr">
        <is>
          <t>ПТ</t>
        </is>
      </c>
      <c r="D12" s="6" t="inlineStr">
        <is>
          <t>Кокорин Александр Борисович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6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6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0</v>
      </c>
      <c r="Z12" s="7" t="n">
        <v>0</v>
      </c>
      <c r="AA12" s="7" t="n">
        <v>0</v>
      </c>
      <c r="AB12" s="7" t="n">
        <v>0</v>
      </c>
      <c r="AC12" s="7" t="n">
        <v>0</v>
      </c>
      <c r="AD12" s="7" t="n">
        <v>6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2700</v>
      </c>
      <c r="AJ12" s="7" t="n">
        <v>2</v>
      </c>
      <c r="AK12" s="7" t="n">
        <v>0</v>
      </c>
      <c r="AL12" s="7" t="n">
        <v>0</v>
      </c>
      <c r="AM12" s="7" t="n">
        <v>0</v>
      </c>
      <c r="AN12" s="7" t="n">
        <v>6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8922.5</v>
      </c>
      <c r="AT12" s="7" t="n">
        <v>6</v>
      </c>
      <c r="AU12" s="7" t="n">
        <v>0</v>
      </c>
      <c r="AV12" s="7" t="n">
        <v>0</v>
      </c>
      <c r="AW12" s="7" t="n">
        <v>0</v>
      </c>
      <c r="AX12" s="7" t="n">
        <v>3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1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1180.287878787879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2026-02-01</t>
        </is>
      </c>
      <c r="C13" s="6" t="inlineStr">
        <is>
          <t>ПТ</t>
        </is>
      </c>
      <c r="D13" s="6" t="inlineStr">
        <is>
          <t>Пикулев Александр Николаевич</t>
        </is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30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17482.5</v>
      </c>
      <c r="P13" s="7" t="n">
        <v>12</v>
      </c>
      <c r="Q13" s="7" t="n">
        <v>2025</v>
      </c>
      <c r="R13" s="7" t="n">
        <v>3</v>
      </c>
      <c r="S13" s="7" t="n">
        <v>0</v>
      </c>
      <c r="T13" s="7" t="n">
        <v>30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0</v>
      </c>
      <c r="Z13" s="7" t="n">
        <v>0</v>
      </c>
      <c r="AA13" s="7" t="n">
        <v>0</v>
      </c>
      <c r="AB13" s="7" t="n">
        <v>0</v>
      </c>
      <c r="AC13" s="7" t="n">
        <v>0</v>
      </c>
      <c r="AD13" s="7" t="n">
        <v>30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23900</v>
      </c>
      <c r="AJ13" s="7" t="n">
        <v>17</v>
      </c>
      <c r="AK13" s="7" t="n">
        <v>675</v>
      </c>
      <c r="AL13" s="7" t="n">
        <v>1</v>
      </c>
      <c r="AM13" s="7" t="n">
        <v>0</v>
      </c>
      <c r="AN13" s="7" t="n">
        <v>30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1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13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781.0337423312883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2026-02-01</t>
        </is>
      </c>
      <c r="C14" s="6" t="inlineStr">
        <is>
          <t>ПТ</t>
        </is>
      </c>
      <c r="D14" s="6" t="inlineStr">
        <is>
          <t>Семынина Нина Денисовна</t>
        </is>
      </c>
      <c r="E14" s="7" t="n">
        <v>18086.26</v>
      </c>
      <c r="F14" s="7" t="n">
        <v>14</v>
      </c>
      <c r="G14" s="7" t="n">
        <v>8021.5</v>
      </c>
      <c r="H14" s="7" t="n">
        <v>14</v>
      </c>
      <c r="I14" s="7" t="n">
        <v>0</v>
      </c>
      <c r="J14" s="7" t="n">
        <v>37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21660</v>
      </c>
      <c r="P14" s="7" t="n">
        <v>17</v>
      </c>
      <c r="Q14" s="7" t="n">
        <v>6330</v>
      </c>
      <c r="R14" s="7" t="n">
        <v>11</v>
      </c>
      <c r="S14" s="7" t="n">
        <v>0</v>
      </c>
      <c r="T14" s="7" t="n">
        <v>37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30140.43</v>
      </c>
      <c r="Z14" s="7" t="n">
        <v>23</v>
      </c>
      <c r="AA14" s="7" t="n">
        <v>14672.17</v>
      </c>
      <c r="AB14" s="7" t="n">
        <v>25</v>
      </c>
      <c r="AC14" s="7" t="n">
        <v>0</v>
      </c>
      <c r="AD14" s="7" t="n">
        <v>37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35327.08</v>
      </c>
      <c r="AJ14" s="7" t="n">
        <v>27</v>
      </c>
      <c r="AK14" s="7" t="n">
        <v>10057.51</v>
      </c>
      <c r="AL14" s="7" t="n">
        <v>17</v>
      </c>
      <c r="AM14" s="7" t="n">
        <v>0</v>
      </c>
      <c r="AN14" s="7" t="n">
        <v>37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7881.25</v>
      </c>
      <c r="AT14" s="7" t="n">
        <v>6</v>
      </c>
      <c r="AU14" s="7" t="n">
        <v>484.5</v>
      </c>
      <c r="AV14" s="7" t="n">
        <v>1</v>
      </c>
      <c r="AW14" s="7" t="n">
        <v>0</v>
      </c>
      <c r="AX14" s="7" t="n">
        <v>16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959.6788557213923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2026-02-01</t>
        </is>
      </c>
      <c r="C15" s="6" t="inlineStr">
        <is>
          <t>ПТ</t>
        </is>
      </c>
      <c r="D15" s="6" t="inlineStr">
        <is>
          <t>Холмогорова Кристина Ивановна</t>
        </is>
      </c>
      <c r="E15" s="7" t="n">
        <v>30992.5</v>
      </c>
      <c r="F15" s="7" t="n">
        <v>21</v>
      </c>
      <c r="G15" s="7" t="n">
        <v>39000</v>
      </c>
      <c r="H15" s="7" t="n">
        <v>130</v>
      </c>
      <c r="I15" s="7" t="n">
        <v>0</v>
      </c>
      <c r="J15" s="7" t="n">
        <v>91</v>
      </c>
      <c r="K15" s="7">
        <f>ROUND(J15*BP15/100,0)*100</f>
        <v/>
      </c>
      <c r="L15" s="7" t="n">
        <v>0</v>
      </c>
      <c r="M15" s="7">
        <f>E15-K15</f>
        <v/>
      </c>
      <c r="N15" s="7" t="n">
        <v>1</v>
      </c>
      <c r="O15" s="7" t="n">
        <v>33667</v>
      </c>
      <c r="P15" s="7" t="n">
        <v>23</v>
      </c>
      <c r="Q15" s="7" t="n">
        <v>0</v>
      </c>
      <c r="R15" s="7" t="n">
        <v>0</v>
      </c>
      <c r="S15" s="7" t="n">
        <v>0</v>
      </c>
      <c r="T15" s="7" t="n">
        <v>91</v>
      </c>
      <c r="U15" s="7">
        <f>ROUND(T15*BP15/100,0)*100</f>
        <v/>
      </c>
      <c r="V15" s="7" t="n">
        <v>0</v>
      </c>
      <c r="W15" s="7">
        <f>O15-U15</f>
        <v/>
      </c>
      <c r="X15" s="7" t="n">
        <v>1</v>
      </c>
      <c r="Y15" s="7" t="n">
        <v>39201</v>
      </c>
      <c r="Z15" s="7" t="n">
        <v>27</v>
      </c>
      <c r="AA15" s="7" t="n">
        <v>0</v>
      </c>
      <c r="AB15" s="7" t="n">
        <v>0</v>
      </c>
      <c r="AC15" s="7" t="n">
        <v>0</v>
      </c>
      <c r="AD15" s="7" t="n">
        <v>91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1</v>
      </c>
      <c r="AI15" s="7" t="n">
        <v>43511.5</v>
      </c>
      <c r="AJ15" s="7" t="n">
        <v>30</v>
      </c>
      <c r="AK15" s="7" t="n">
        <v>34500</v>
      </c>
      <c r="AL15" s="7" t="n">
        <v>115</v>
      </c>
      <c r="AM15" s="7" t="n">
        <v>0</v>
      </c>
      <c r="AN15" s="7" t="n">
        <v>91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1</v>
      </c>
      <c r="AS15" s="7" t="n">
        <v>11569</v>
      </c>
      <c r="AT15" s="7" t="n">
        <v>8</v>
      </c>
      <c r="AU15" s="7" t="n">
        <v>0</v>
      </c>
      <c r="AV15" s="7" t="n">
        <v>0</v>
      </c>
      <c r="AW15" s="7" t="n">
        <v>0</v>
      </c>
      <c r="AX15" s="7" t="n">
        <v>39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467.8409090909091</v>
      </c>
      <c r="BQ15" s="7">
        <f>BO15/31*31</f>
        <v/>
      </c>
      <c r="BR15" s="7">
        <f>IFERROR(BL15/BE15,0)</f>
        <v/>
      </c>
    </row>
    <row r="16">
      <c r="A16" s="8" t="n"/>
      <c r="B16" s="8" t="n"/>
      <c r="C16" s="8" t="n"/>
      <c r="D16" s="8" t="inlineStr">
        <is>
          <t>Итого БАС</t>
        </is>
      </c>
      <c r="E16" s="9">
        <f>SUM(E7:E15)</f>
        <v/>
      </c>
      <c r="F16" s="9">
        <f>SUM(F7:F15)</f>
        <v/>
      </c>
      <c r="G16" s="9">
        <f>SUM(G7:G15)</f>
        <v/>
      </c>
      <c r="H16" s="9">
        <f>SUM(H7:H15)</f>
        <v/>
      </c>
      <c r="I16" s="9">
        <f>SUM(I7:I15)</f>
        <v/>
      </c>
      <c r="J16" s="9">
        <f>SUM(J7:J15)</f>
        <v/>
      </c>
      <c r="K16" s="9">
        <f>SUM(K7:K15)</f>
        <v/>
      </c>
      <c r="L16" s="9">
        <f>SUM(L7:L15)</f>
        <v/>
      </c>
      <c r="M16" s="9">
        <f>SUM(M7:M15)</f>
        <v/>
      </c>
      <c r="N16" s="9">
        <f>SUM(N7:N15)</f>
        <v/>
      </c>
      <c r="O16" s="9">
        <f>SUM(O7:O15)</f>
        <v/>
      </c>
      <c r="P16" s="9">
        <f>SUM(P7:P15)</f>
        <v/>
      </c>
      <c r="Q16" s="9">
        <f>SUM(Q7:Q15)</f>
        <v/>
      </c>
      <c r="R16" s="9">
        <f>SUM(R7:R15)</f>
        <v/>
      </c>
      <c r="S16" s="9">
        <f>SUM(S7:S15)</f>
        <v/>
      </c>
      <c r="T16" s="9">
        <f>SUM(T7:T15)</f>
        <v/>
      </c>
      <c r="U16" s="9">
        <f>SUM(U7:U15)</f>
        <v/>
      </c>
      <c r="V16" s="9">
        <f>SUM(V7:V15)</f>
        <v/>
      </c>
      <c r="W16" s="9">
        <f>SUM(W7:W15)</f>
        <v/>
      </c>
      <c r="X16" s="9">
        <f>SUM(X7:X15)</f>
        <v/>
      </c>
      <c r="Y16" s="9">
        <f>SUM(Y7:Y15)</f>
        <v/>
      </c>
      <c r="Z16" s="9">
        <f>SUM(Z7:Z15)</f>
        <v/>
      </c>
      <c r="AA16" s="9">
        <f>SUM(AA7:AA15)</f>
        <v/>
      </c>
      <c r="AB16" s="9">
        <f>SUM(AB7:AB15)</f>
        <v/>
      </c>
      <c r="AC16" s="9">
        <f>SUM(AC7:AC15)</f>
        <v/>
      </c>
      <c r="AD16" s="9">
        <f>SUM(AD7:AD15)</f>
        <v/>
      </c>
      <c r="AE16" s="9">
        <f>SUM(AE7:AE15)</f>
        <v/>
      </c>
      <c r="AF16" s="9">
        <f>SUM(AF7:AF15)</f>
        <v/>
      </c>
      <c r="AG16" s="9">
        <f>SUM(AG7:AG15)</f>
        <v/>
      </c>
      <c r="AH16" s="9">
        <f>SUM(AH7:AH15)</f>
        <v/>
      </c>
      <c r="AI16" s="9">
        <f>SUM(AI7:AI15)</f>
        <v/>
      </c>
      <c r="AJ16" s="9">
        <f>SUM(AJ7:AJ15)</f>
        <v/>
      </c>
      <c r="AK16" s="9">
        <f>SUM(AK7:AK15)</f>
        <v/>
      </c>
      <c r="AL16" s="9">
        <f>SUM(AL7:AL15)</f>
        <v/>
      </c>
      <c r="AM16" s="9">
        <f>SUM(AM7:AM15)</f>
        <v/>
      </c>
      <c r="AN16" s="9">
        <f>SUM(AN7:AN15)</f>
        <v/>
      </c>
      <c r="AO16" s="9">
        <f>SUM(AO7:AO15)</f>
        <v/>
      </c>
      <c r="AP16" s="9">
        <f>SUM(AP7:AP15)</f>
        <v/>
      </c>
      <c r="AQ16" s="9">
        <f>SUM(AQ7:AQ15)</f>
        <v/>
      </c>
      <c r="AR16" s="9">
        <f>SUM(AR7:AR15)</f>
        <v/>
      </c>
      <c r="AS16" s="9">
        <f>SUM(AS7:AS15)</f>
        <v/>
      </c>
      <c r="AT16" s="9">
        <f>SUM(AT7:AT15)</f>
        <v/>
      </c>
      <c r="AU16" s="9">
        <f>SUM(AU7:AU15)</f>
        <v/>
      </c>
      <c r="AV16" s="9">
        <f>SUM(AV7:AV15)</f>
        <v/>
      </c>
      <c r="AW16" s="9">
        <f>SUM(AW7:AW15)</f>
        <v/>
      </c>
      <c r="AX16" s="9">
        <f>SUM(AX7:AX15)</f>
        <v/>
      </c>
      <c r="AY16" s="9">
        <f>SUM(AY7:AY15)</f>
        <v/>
      </c>
      <c r="AZ16" s="9">
        <f>SUM(AZ7:AZ15)</f>
        <v/>
      </c>
      <c r="BA16" s="9">
        <f>SUM(BA7:BA15)</f>
        <v/>
      </c>
      <c r="BB16" s="9">
        <f>SUM(BB7:BB15)</f>
        <v/>
      </c>
      <c r="BC16" s="9">
        <f>SUM(BC7:BC15)</f>
        <v/>
      </c>
      <c r="BD16" s="9">
        <f>SUM(BD7:BD15)</f>
        <v/>
      </c>
      <c r="BE16" s="9">
        <f>SUM(BE7:BE15)</f>
        <v/>
      </c>
      <c r="BF16" s="9">
        <f>SUM(BF7:BF15)</f>
        <v/>
      </c>
      <c r="BG16" s="9">
        <f>SUM(BG7:BG15)</f>
        <v/>
      </c>
      <c r="BH16" s="9">
        <f>SUM(BH7:BH15)</f>
        <v/>
      </c>
      <c r="BI16" s="9">
        <f>SUM(BI7:BI15)</f>
        <v/>
      </c>
      <c r="BJ16" s="9">
        <f>SUM(BJ7:BJ15)</f>
        <v/>
      </c>
      <c r="BK16" s="9">
        <f>SUM(BK7:BK15)</f>
        <v/>
      </c>
      <c r="BL16" s="9">
        <f>SUM(BL7:BL15)</f>
        <v/>
      </c>
      <c r="BM16" s="9">
        <f>SUM(BM7:BM15)</f>
        <v/>
      </c>
      <c r="BN16" s="9">
        <f>SUM(BN7:BN15)</f>
        <v/>
      </c>
      <c r="BO16" s="9">
        <f>SUM(BO7:BO15)</f>
        <v/>
      </c>
      <c r="BP16" s="9">
        <f>IFERROR(BK16/BD16,0)</f>
        <v/>
      </c>
      <c r="BQ16" s="9">
        <f>BO16/31*31</f>
        <v/>
      </c>
      <c r="BR16" s="9">
        <f>IFERROR(BL16/BE16,0)</f>
        <v/>
      </c>
    </row>
    <row r="18">
      <c r="A18" s="5" t="n"/>
      <c r="B18" s="5" t="n"/>
      <c r="C18" s="5" t="n"/>
      <c r="D18" s="5" t="inlineStr">
        <is>
          <t>ТРЕНАЖЕРНЫЙ ЗАЛ</t>
        </is>
      </c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  <c r="BG18" s="5" t="n"/>
      <c r="BH18" s="5" t="n"/>
      <c r="BI18" s="5" t="n"/>
      <c r="BJ18" s="5" t="n"/>
      <c r="BK18" s="5" t="n"/>
      <c r="BL18" s="5" t="n"/>
      <c r="BM18" s="5" t="n"/>
      <c r="BN18" s="5" t="n"/>
      <c r="BO18" s="5" t="n"/>
      <c r="BP18" s="5" t="n"/>
      <c r="BQ18" s="5" t="n"/>
      <c r="BR18" s="5" t="n"/>
    </row>
    <row r="19">
      <c r="A19" s="4" t="inlineStr">
        <is>
          <t>№</t>
        </is>
      </c>
      <c r="B19" s="4" t="inlineStr">
        <is>
          <t>Дата начала</t>
        </is>
      </c>
      <c r="C19" s="4" t="inlineStr">
        <is>
          <t>Статус</t>
        </is>
      </c>
      <c r="D19" s="4" t="inlineStr">
        <is>
          <t>ФИО</t>
        </is>
      </c>
      <c r="E19" s="4" t="inlineStr">
        <is>
          <t>Факт $ из 1С</t>
        </is>
      </c>
      <c r="F19" s="4" t="inlineStr">
        <is>
          <t>Факт ПТ</t>
        </is>
      </c>
      <c r="G19" s="4" t="inlineStr">
        <is>
          <t>Факт $ МГ/секции</t>
        </is>
      </c>
      <c r="H19" s="4" t="inlineStr">
        <is>
          <t>Факт МГ/секции</t>
        </is>
      </c>
      <c r="I19" s="4" t="inlineStr">
        <is>
          <t>Факт ВПТ</t>
        </is>
      </c>
      <c r="J19" s="4" t="inlineStr">
        <is>
          <t>Тех. задание ПТ</t>
        </is>
      </c>
      <c r="K19" s="4" t="inlineStr">
        <is>
          <t>Тех задание $</t>
        </is>
      </c>
      <c r="L19" s="4" t="inlineStr">
        <is>
          <t>Тех. задание ВПТ</t>
        </is>
      </c>
      <c r="M19" s="4" t="inlineStr">
        <is>
          <t>Разница ПТ $</t>
        </is>
      </c>
      <c r="N19" s="4" t="inlineStr">
        <is>
          <t>Факт СПЛИТ</t>
        </is>
      </c>
      <c r="O19" s="4" t="inlineStr">
        <is>
          <t>Факт $ из 1С</t>
        </is>
      </c>
      <c r="P19" s="4" t="inlineStr">
        <is>
          <t>Факт ПТ</t>
        </is>
      </c>
      <c r="Q19" s="4" t="inlineStr">
        <is>
          <t>Факт $ МГ/секции</t>
        </is>
      </c>
      <c r="R19" s="4" t="inlineStr">
        <is>
          <t>Факт МГ/секции</t>
        </is>
      </c>
      <c r="S19" s="4" t="inlineStr">
        <is>
          <t>Факт ВПТ</t>
        </is>
      </c>
      <c r="T19" s="4" t="inlineStr">
        <is>
          <t>Тех. задание ПТ</t>
        </is>
      </c>
      <c r="U19" s="4" t="inlineStr">
        <is>
          <t>Тех задание $</t>
        </is>
      </c>
      <c r="V19" s="4" t="inlineStr">
        <is>
          <t>Тех. задание ВПТ</t>
        </is>
      </c>
      <c r="W19" s="4" t="inlineStr">
        <is>
          <t>Разница ПТ $</t>
        </is>
      </c>
      <c r="X19" s="4" t="inlineStr">
        <is>
          <t>Факт СПЛИТ</t>
        </is>
      </c>
      <c r="Y19" s="4" t="inlineStr">
        <is>
          <t>Факт $ из 1С</t>
        </is>
      </c>
      <c r="Z19" s="4" t="inlineStr">
        <is>
          <t>Факт ПТ</t>
        </is>
      </c>
      <c r="AA19" s="4" t="inlineStr">
        <is>
          <t>Факт $ МГ/секции</t>
        </is>
      </c>
      <c r="AB19" s="4" t="inlineStr">
        <is>
          <t>Факт МГ/секции</t>
        </is>
      </c>
      <c r="AC19" s="4" t="inlineStr">
        <is>
          <t>Факт ВПТ</t>
        </is>
      </c>
      <c r="AD19" s="4" t="inlineStr">
        <is>
          <t>Тех. задание ПТ</t>
        </is>
      </c>
      <c r="AE19" s="4" t="inlineStr">
        <is>
          <t>Тех задание $</t>
        </is>
      </c>
      <c r="AF19" s="4" t="inlineStr">
        <is>
          <t>Тех. задание ВПТ</t>
        </is>
      </c>
      <c r="AG19" s="4" t="inlineStr">
        <is>
          <t>Разница ПТ $</t>
        </is>
      </c>
      <c r="AH19" s="4" t="inlineStr">
        <is>
          <t>Факт СПЛИТ</t>
        </is>
      </c>
      <c r="AI19" s="4" t="inlineStr">
        <is>
          <t>Факт $ из 1С</t>
        </is>
      </c>
      <c r="AJ19" s="4" t="inlineStr">
        <is>
          <t>Факт ПТ</t>
        </is>
      </c>
      <c r="AK19" s="4" t="inlineStr">
        <is>
          <t>Факт $ МГ/секции</t>
        </is>
      </c>
      <c r="AL19" s="4" t="inlineStr">
        <is>
          <t>Факт МГ/секции</t>
        </is>
      </c>
      <c r="AM19" s="4" t="inlineStr">
        <is>
          <t>Факт ВПТ</t>
        </is>
      </c>
      <c r="AN19" s="4" t="inlineStr">
        <is>
          <t>Тех. задание ПТ</t>
        </is>
      </c>
      <c r="AO19" s="4" t="inlineStr">
        <is>
          <t>Тех задание $</t>
        </is>
      </c>
      <c r="AP19" s="4" t="inlineStr">
        <is>
          <t>Тех. задание ВПТ</t>
        </is>
      </c>
      <c r="AQ19" s="4" t="inlineStr">
        <is>
          <t>Разница ПТ $</t>
        </is>
      </c>
      <c r="AR19" s="4" t="inlineStr">
        <is>
          <t>Факт СПЛИТ</t>
        </is>
      </c>
      <c r="AS19" s="4" t="inlineStr">
        <is>
          <t>Факт $ из 1С</t>
        </is>
      </c>
      <c r="AT19" s="4" t="inlineStr">
        <is>
          <t>Факт ПТ</t>
        </is>
      </c>
      <c r="AU19" s="4" t="inlineStr">
        <is>
          <t>Факт $ МГ/секции</t>
        </is>
      </c>
      <c r="AV19" s="4" t="inlineStr">
        <is>
          <t>Факт МГ/секции</t>
        </is>
      </c>
      <c r="AW19" s="4" t="inlineStr">
        <is>
          <t>Факт ВПТ</t>
        </is>
      </c>
      <c r="AX19" s="4" t="inlineStr">
        <is>
          <t>Тех. задание ПТ</t>
        </is>
      </c>
      <c r="AY19" s="4" t="inlineStr">
        <is>
          <t>Тех задание $</t>
        </is>
      </c>
      <c r="AZ19" s="4" t="inlineStr">
        <is>
          <t>Тех. задание ВПТ</t>
        </is>
      </c>
      <c r="BA19" s="4" t="inlineStr">
        <is>
          <t>Разница ПТ $</t>
        </is>
      </c>
      <c r="BB19" s="4" t="inlineStr">
        <is>
          <t>Факт СПЛИТ</t>
        </is>
      </c>
      <c r="BC19" s="4" t="inlineStr"/>
      <c r="BD19" s="4" t="inlineStr">
        <is>
          <t>Тех. задание ПТ</t>
        </is>
      </c>
      <c r="BE19" s="4" t="inlineStr">
        <is>
          <t>Факт ПТ</t>
        </is>
      </c>
      <c r="BF19" s="4" t="inlineStr">
        <is>
          <t>Факт СПЛИТ</t>
        </is>
      </c>
      <c r="BG19" s="4" t="inlineStr">
        <is>
          <t>Тех. задание ВПТ</t>
        </is>
      </c>
      <c r="BH19" s="4" t="inlineStr">
        <is>
          <t>Факт ВПТ</t>
        </is>
      </c>
      <c r="BI19" s="4" t="inlineStr">
        <is>
          <t>Тех. задание</t>
        </is>
      </c>
      <c r="BJ19" s="4" t="inlineStr">
        <is>
          <t>Факт</t>
        </is>
      </c>
      <c r="BK19" s="4" t="inlineStr">
        <is>
          <t>Тех задание $</t>
        </is>
      </c>
      <c r="BL19" s="4" t="inlineStr">
        <is>
          <t>Факт ПТ 1С $</t>
        </is>
      </c>
      <c r="BM19" s="4" t="inlineStr">
        <is>
          <t>Факт МГ/секции 1С $</t>
        </is>
      </c>
      <c r="BN19" s="4" t="inlineStr">
        <is>
          <t>Прочие услуги $</t>
        </is>
      </c>
      <c r="BO19" s="4" t="inlineStr">
        <is>
          <t>Факт общий $</t>
        </is>
      </c>
      <c r="BP19" s="4" t="inlineStr">
        <is>
          <t>Средняя стоимость ПТ прошлого месяца $</t>
        </is>
      </c>
      <c r="BQ19" s="4" t="inlineStr">
        <is>
          <t>Ранрейт $</t>
        </is>
      </c>
      <c r="BR19" s="4" t="inlineStr">
        <is>
          <t>Средняя стоимость ПТ на новый месяц</t>
        </is>
      </c>
    </row>
    <row r="20">
      <c r="A20" s="6" t="n">
        <v>10</v>
      </c>
      <c r="B20" s="6" t="inlineStr">
        <is>
          <t>2026-02-01</t>
        </is>
      </c>
      <c r="C20" s="6" t="inlineStr">
        <is>
          <t>ПТ</t>
        </is>
      </c>
      <c r="D20" s="6" t="inlineStr">
        <is>
          <t>Борисова Маргарита Петровна</t>
        </is>
      </c>
      <c r="E20" s="7" t="n">
        <v>4438</v>
      </c>
      <c r="F20" s="7" t="n">
        <v>6</v>
      </c>
      <c r="G20" s="7" t="n">
        <v>0</v>
      </c>
      <c r="H20" s="7" t="n">
        <v>0</v>
      </c>
      <c r="I20" s="7" t="n">
        <v>0</v>
      </c>
      <c r="J20" s="7" t="n">
        <v>12</v>
      </c>
      <c r="K20" s="7">
        <f>ROUND(J20*BP20/100,0)*100</f>
        <v/>
      </c>
      <c r="L20" s="7" t="n">
        <v>0</v>
      </c>
      <c r="M20" s="7">
        <f>E20-K20</f>
        <v/>
      </c>
      <c r="N20" s="7" t="n">
        <v>1</v>
      </c>
      <c r="O20" s="7" t="n">
        <v>7539.5</v>
      </c>
      <c r="P20" s="7" t="n">
        <v>7</v>
      </c>
      <c r="Q20" s="7" t="n">
        <v>0</v>
      </c>
      <c r="R20" s="7" t="n">
        <v>0</v>
      </c>
      <c r="S20" s="7" t="n">
        <v>0</v>
      </c>
      <c r="T20" s="7" t="n">
        <v>12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4403</v>
      </c>
      <c r="Z20" s="7" t="n">
        <v>4</v>
      </c>
      <c r="AA20" s="7" t="n">
        <v>0</v>
      </c>
      <c r="AB20" s="7" t="n">
        <v>0</v>
      </c>
      <c r="AC20" s="7" t="n">
        <v>2</v>
      </c>
      <c r="AD20" s="7" t="n">
        <v>12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1</v>
      </c>
      <c r="AI20" s="7" t="n">
        <v>6705.5</v>
      </c>
      <c r="AJ20" s="7" t="n">
        <v>6</v>
      </c>
      <c r="AK20" s="7" t="n">
        <v>0</v>
      </c>
      <c r="AL20" s="7" t="n">
        <v>0</v>
      </c>
      <c r="AM20" s="7" t="n">
        <v>2</v>
      </c>
      <c r="AN20" s="7" t="n">
        <v>12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1</v>
      </c>
      <c r="AS20" s="7" t="n">
        <v>2320</v>
      </c>
      <c r="AT20" s="7" t="n">
        <v>2</v>
      </c>
      <c r="AU20" s="7" t="n">
        <v>0</v>
      </c>
      <c r="AV20" s="7" t="n">
        <v>0</v>
      </c>
      <c r="AW20" s="7" t="n">
        <v>0</v>
      </c>
      <c r="AX20" s="7" t="n">
        <v>5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1011.746153846154</v>
      </c>
      <c r="BQ20" s="7">
        <f>BO20/31*31</f>
        <v/>
      </c>
      <c r="BR20" s="7">
        <f>IFERROR(BL20/BE20,0)</f>
        <v/>
      </c>
    </row>
    <row r="21">
      <c r="A21" s="6" t="n">
        <v>11</v>
      </c>
      <c r="B21" s="6" t="inlineStr">
        <is>
          <t>2026-02-01</t>
        </is>
      </c>
      <c r="C21" s="6" t="inlineStr">
        <is>
          <t>ПТ</t>
        </is>
      </c>
      <c r="D21" s="6" t="inlineStr">
        <is>
          <t>Воробьев Владислав Викторович</t>
        </is>
      </c>
      <c r="E21" s="7" t="n">
        <v>19233</v>
      </c>
      <c r="F21" s="7" t="n">
        <v>17</v>
      </c>
      <c r="G21" s="7" t="n">
        <v>0</v>
      </c>
      <c r="H21" s="7" t="n">
        <v>0</v>
      </c>
      <c r="I21" s="7" t="n">
        <v>0</v>
      </c>
      <c r="J21" s="7" t="n">
        <v>19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17586.9</v>
      </c>
      <c r="P21" s="7" t="n">
        <v>16</v>
      </c>
      <c r="Q21" s="7" t="n">
        <v>0</v>
      </c>
      <c r="R21" s="7" t="n">
        <v>0</v>
      </c>
      <c r="S21" s="7" t="n">
        <v>0</v>
      </c>
      <c r="T21" s="7" t="n">
        <v>19</v>
      </c>
      <c r="U21" s="7">
        <f>ROUND(T21*BP21/100,0)*100</f>
        <v/>
      </c>
      <c r="V21" s="7" t="n">
        <v>0</v>
      </c>
      <c r="W21" s="7">
        <f>O21-U21</f>
        <v/>
      </c>
      <c r="X21" s="7" t="n">
        <v>1</v>
      </c>
      <c r="Y21" s="7" t="n">
        <v>16880.9</v>
      </c>
      <c r="Z21" s="7" t="n">
        <v>16</v>
      </c>
      <c r="AA21" s="7" t="n">
        <v>0</v>
      </c>
      <c r="AB21" s="7" t="n">
        <v>0</v>
      </c>
      <c r="AC21" s="7" t="n">
        <v>0</v>
      </c>
      <c r="AD21" s="7" t="n">
        <v>19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20778</v>
      </c>
      <c r="AJ21" s="7" t="n">
        <v>19</v>
      </c>
      <c r="AK21" s="7" t="n">
        <v>0</v>
      </c>
      <c r="AL21" s="7" t="n">
        <v>0</v>
      </c>
      <c r="AM21" s="7" t="n">
        <v>0</v>
      </c>
      <c r="AN21" s="7" t="n">
        <v>19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2</v>
      </c>
      <c r="AS21" s="7" t="n">
        <v>11272.5</v>
      </c>
      <c r="AT21" s="7" t="n">
        <v>10</v>
      </c>
      <c r="AU21" s="7" t="n">
        <v>0</v>
      </c>
      <c r="AV21" s="7" t="n">
        <v>0</v>
      </c>
      <c r="AW21" s="7" t="n">
        <v>0</v>
      </c>
      <c r="AX21" s="7" t="n">
        <v>8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1119.704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2026-02-01</t>
        </is>
      </c>
      <c r="C22" s="6" t="inlineStr">
        <is>
          <t>ПТ</t>
        </is>
      </c>
      <c r="D22" s="6" t="inlineStr">
        <is>
          <t>Глухова Дарья Алексеевна</t>
        </is>
      </c>
      <c r="E22" s="7" t="n">
        <v>13483.5</v>
      </c>
      <c r="F22" s="7" t="n">
        <v>13</v>
      </c>
      <c r="G22" s="7" t="n">
        <v>0</v>
      </c>
      <c r="H22" s="7" t="n">
        <v>0</v>
      </c>
      <c r="I22" s="7" t="n">
        <v>1</v>
      </c>
      <c r="J22" s="7" t="n">
        <v>11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14960.84</v>
      </c>
      <c r="P22" s="7" t="n">
        <v>14</v>
      </c>
      <c r="Q22" s="7" t="n">
        <v>0</v>
      </c>
      <c r="R22" s="7" t="n">
        <v>0</v>
      </c>
      <c r="S22" s="7" t="n">
        <v>0</v>
      </c>
      <c r="T22" s="7" t="n">
        <v>11</v>
      </c>
      <c r="U22" s="7">
        <f>ROUND(T22*BP22/100,0)*100</f>
        <v/>
      </c>
      <c r="V22" s="7" t="n">
        <v>0</v>
      </c>
      <c r="W22" s="7">
        <f>O22-U22</f>
        <v/>
      </c>
      <c r="X22" s="7" t="n">
        <v>2</v>
      </c>
      <c r="Y22" s="7" t="n">
        <v>21973.33</v>
      </c>
      <c r="Z22" s="7" t="n">
        <v>21</v>
      </c>
      <c r="AA22" s="7" t="n">
        <v>0</v>
      </c>
      <c r="AB22" s="7" t="n">
        <v>0</v>
      </c>
      <c r="AC22" s="7" t="n">
        <v>0</v>
      </c>
      <c r="AD22" s="7" t="n">
        <v>11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2</v>
      </c>
      <c r="AI22" s="7" t="n">
        <v>19910</v>
      </c>
      <c r="AJ22" s="7" t="n">
        <v>19</v>
      </c>
      <c r="AK22" s="7" t="n">
        <v>0</v>
      </c>
      <c r="AL22" s="7" t="n">
        <v>0</v>
      </c>
      <c r="AM22" s="7" t="n">
        <v>0</v>
      </c>
      <c r="AN22" s="7" t="n">
        <v>11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1</v>
      </c>
      <c r="AS22" s="7" t="n">
        <v>7982.5</v>
      </c>
      <c r="AT22" s="7" t="n">
        <v>8</v>
      </c>
      <c r="AU22" s="7" t="n">
        <v>0</v>
      </c>
      <c r="AV22" s="7" t="n">
        <v>0</v>
      </c>
      <c r="AW22" s="7" t="n">
        <v>0</v>
      </c>
      <c r="AX22" s="7" t="n">
        <v>5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961.8030909090909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2026-02-01</t>
        </is>
      </c>
      <c r="C23" s="6" t="inlineStr">
        <is>
          <t>ПТ</t>
        </is>
      </c>
      <c r="D23" s="6" t="inlineStr">
        <is>
          <t>Градобоев Михаил Александрович</t>
        </is>
      </c>
      <c r="E23" s="7" t="n">
        <v>24373.84</v>
      </c>
      <c r="F23" s="7" t="n">
        <v>23</v>
      </c>
      <c r="G23" s="7" t="n">
        <v>0</v>
      </c>
      <c r="H23" s="7" t="n">
        <v>0</v>
      </c>
      <c r="I23" s="7" t="n">
        <v>0</v>
      </c>
      <c r="J23" s="7" t="n">
        <v>29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25847.66</v>
      </c>
      <c r="P23" s="7" t="n">
        <v>24</v>
      </c>
      <c r="Q23" s="7" t="n">
        <v>0</v>
      </c>
      <c r="R23" s="7" t="n">
        <v>0</v>
      </c>
      <c r="S23" s="7" t="n">
        <v>0</v>
      </c>
      <c r="T23" s="7" t="n">
        <v>29</v>
      </c>
      <c r="U23" s="7">
        <f>ROUND(T23*BP23/100,0)*100</f>
        <v/>
      </c>
      <c r="V23" s="7" t="n">
        <v>0</v>
      </c>
      <c r="W23" s="7">
        <f>O23-U23</f>
        <v/>
      </c>
      <c r="X23" s="7" t="n">
        <v>2</v>
      </c>
      <c r="Y23" s="7" t="n">
        <v>23048.83</v>
      </c>
      <c r="Z23" s="7" t="n">
        <v>22</v>
      </c>
      <c r="AA23" s="7" t="n">
        <v>0</v>
      </c>
      <c r="AB23" s="7" t="n">
        <v>0</v>
      </c>
      <c r="AC23" s="7" t="n">
        <v>0</v>
      </c>
      <c r="AD23" s="7" t="n">
        <v>29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1</v>
      </c>
      <c r="AI23" s="7" t="n">
        <v>17963.18</v>
      </c>
      <c r="AJ23" s="7" t="n">
        <v>17</v>
      </c>
      <c r="AK23" s="7" t="n">
        <v>0</v>
      </c>
      <c r="AL23" s="7" t="n">
        <v>0</v>
      </c>
      <c r="AM23" s="7" t="n">
        <v>0</v>
      </c>
      <c r="AN23" s="7" t="n">
        <v>29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2</v>
      </c>
      <c r="AS23" s="7" t="n">
        <v>8450.51</v>
      </c>
      <c r="AT23" s="7" t="n">
        <v>8</v>
      </c>
      <c r="AU23" s="7" t="n">
        <v>0</v>
      </c>
      <c r="AV23" s="7" t="n">
        <v>0</v>
      </c>
      <c r="AW23" s="7" t="n">
        <v>0</v>
      </c>
      <c r="AX23" s="7" t="n">
        <v>13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1092.655394736842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2026-02-01</t>
        </is>
      </c>
      <c r="C24" s="6" t="inlineStr">
        <is>
          <t>ПТ</t>
        </is>
      </c>
      <c r="D24" s="6" t="inlineStr">
        <is>
          <t>Жвакин Данил Алексеевич</t>
        </is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18</v>
      </c>
      <c r="K24" s="7">
        <f>ROUND(J24*BP24/100,0)*100</f>
        <v/>
      </c>
      <c r="L24" s="7" t="n">
        <v>0</v>
      </c>
      <c r="M24" s="7">
        <f>E24-K24</f>
        <v/>
      </c>
      <c r="N24" s="7" t="n">
        <v>0</v>
      </c>
      <c r="O24" s="7" t="n">
        <v>13650</v>
      </c>
      <c r="P24" s="7" t="n">
        <v>9</v>
      </c>
      <c r="Q24" s="7" t="n">
        <v>0</v>
      </c>
      <c r="R24" s="7" t="n">
        <v>0</v>
      </c>
      <c r="S24" s="7" t="n">
        <v>0</v>
      </c>
      <c r="T24" s="7" t="n">
        <v>18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26815</v>
      </c>
      <c r="Z24" s="7" t="n">
        <v>18</v>
      </c>
      <c r="AA24" s="7" t="n">
        <v>0</v>
      </c>
      <c r="AB24" s="7" t="n">
        <v>0</v>
      </c>
      <c r="AC24" s="7" t="n">
        <v>0</v>
      </c>
      <c r="AD24" s="7" t="n">
        <v>18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4</v>
      </c>
      <c r="AI24" s="7" t="n">
        <v>16321</v>
      </c>
      <c r="AJ24" s="7" t="n">
        <v>11</v>
      </c>
      <c r="AK24" s="7" t="n">
        <v>0</v>
      </c>
      <c r="AL24" s="7" t="n">
        <v>0</v>
      </c>
      <c r="AM24" s="7" t="n">
        <v>0</v>
      </c>
      <c r="AN24" s="7" t="n">
        <v>18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2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8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1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1565.114130434783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2026-02-01</t>
        </is>
      </c>
      <c r="C25" s="6" t="inlineStr">
        <is>
          <t>ПТ</t>
        </is>
      </c>
      <c r="D25" s="6" t="inlineStr">
        <is>
          <t>Косолапова Ираида Ивановна</t>
        </is>
      </c>
      <c r="E25" s="7" t="n">
        <v>31103.75</v>
      </c>
      <c r="F25" s="7" t="n">
        <v>23</v>
      </c>
      <c r="G25" s="7" t="n">
        <v>0</v>
      </c>
      <c r="H25" s="7" t="n">
        <v>0</v>
      </c>
      <c r="I25" s="7" t="n">
        <v>1</v>
      </c>
      <c r="J25" s="7" t="n">
        <v>31</v>
      </c>
      <c r="K25" s="7">
        <f>ROUND(J25*BP25/100,0)*100</f>
        <v/>
      </c>
      <c r="L25" s="7" t="n">
        <v>0</v>
      </c>
      <c r="M25" s="7">
        <f>E25-K25</f>
        <v/>
      </c>
      <c r="N25" s="7" t="n">
        <v>2</v>
      </c>
      <c r="O25" s="7" t="n">
        <v>29561</v>
      </c>
      <c r="P25" s="7" t="n">
        <v>22</v>
      </c>
      <c r="Q25" s="7" t="n">
        <v>0</v>
      </c>
      <c r="R25" s="7" t="n">
        <v>0</v>
      </c>
      <c r="S25" s="7" t="n">
        <v>0</v>
      </c>
      <c r="T25" s="7" t="n">
        <v>31</v>
      </c>
      <c r="U25" s="7">
        <f>ROUND(T25*BP25/100,0)*100</f>
        <v/>
      </c>
      <c r="V25" s="7" t="n">
        <v>0</v>
      </c>
      <c r="W25" s="7">
        <f>O25-U25</f>
        <v/>
      </c>
      <c r="X25" s="7" t="n">
        <v>2</v>
      </c>
      <c r="Y25" s="7" t="n">
        <v>36252.25</v>
      </c>
      <c r="Z25" s="7" t="n">
        <v>27</v>
      </c>
      <c r="AA25" s="7" t="n">
        <v>0</v>
      </c>
      <c r="AB25" s="7" t="n">
        <v>0</v>
      </c>
      <c r="AC25" s="7" t="n">
        <v>1</v>
      </c>
      <c r="AD25" s="7" t="n">
        <v>31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2</v>
      </c>
      <c r="AI25" s="7" t="n">
        <v>37511.5</v>
      </c>
      <c r="AJ25" s="7" t="n">
        <v>28</v>
      </c>
      <c r="AK25" s="7" t="n">
        <v>0</v>
      </c>
      <c r="AL25" s="7" t="n">
        <v>0</v>
      </c>
      <c r="AM25" s="7" t="n">
        <v>0</v>
      </c>
      <c r="AN25" s="7" t="n">
        <v>31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1</v>
      </c>
      <c r="AS25" s="7" t="n">
        <v>3936</v>
      </c>
      <c r="AT25" s="7" t="n">
        <v>3</v>
      </c>
      <c r="AU25" s="7" t="n">
        <v>0</v>
      </c>
      <c r="AV25" s="7" t="n">
        <v>0</v>
      </c>
      <c r="AW25" s="7" t="n">
        <v>0</v>
      </c>
      <c r="AX25" s="7" t="n">
        <v>13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1365.111963190184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2026-02-01</t>
        </is>
      </c>
      <c r="C26" s="6" t="inlineStr">
        <is>
          <t>ПТ</t>
        </is>
      </c>
      <c r="D26" s="6" t="inlineStr">
        <is>
          <t>Котикова Дарья Ивановна</t>
        </is>
      </c>
      <c r="E26" s="7" t="n">
        <v>26423</v>
      </c>
      <c r="F26" s="7" t="n">
        <v>27</v>
      </c>
      <c r="G26" s="7" t="n">
        <v>0</v>
      </c>
      <c r="H26" s="7" t="n">
        <v>0</v>
      </c>
      <c r="I26" s="7" t="n">
        <v>4</v>
      </c>
      <c r="J26" s="7" t="n">
        <v>12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30745.25</v>
      </c>
      <c r="P26" s="7" t="n">
        <v>32</v>
      </c>
      <c r="Q26" s="7" t="n">
        <v>0</v>
      </c>
      <c r="R26" s="7" t="n">
        <v>0</v>
      </c>
      <c r="S26" s="7" t="n">
        <v>0</v>
      </c>
      <c r="T26" s="7" t="n">
        <v>12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23252.75</v>
      </c>
      <c r="Z26" s="7" t="n">
        <v>26</v>
      </c>
      <c r="AA26" s="7" t="n">
        <v>0</v>
      </c>
      <c r="AB26" s="7" t="n">
        <v>0</v>
      </c>
      <c r="AC26" s="7" t="n">
        <v>0</v>
      </c>
      <c r="AD26" s="7" t="n">
        <v>12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26406.25</v>
      </c>
      <c r="AJ26" s="7" t="n">
        <v>29</v>
      </c>
      <c r="AK26" s="7" t="n">
        <v>0</v>
      </c>
      <c r="AL26" s="7" t="n">
        <v>0</v>
      </c>
      <c r="AM26" s="7" t="n">
        <v>4</v>
      </c>
      <c r="AN26" s="7" t="n">
        <v>12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6029.5</v>
      </c>
      <c r="AT26" s="7" t="n">
        <v>7</v>
      </c>
      <c r="AU26" s="7" t="n">
        <v>0</v>
      </c>
      <c r="AV26" s="7" t="n">
        <v>0</v>
      </c>
      <c r="AW26" s="7" t="n">
        <v>0</v>
      </c>
      <c r="AX26" s="7" t="n">
        <v>5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674.91015625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2026-02-01</t>
        </is>
      </c>
      <c r="C27" s="6" t="inlineStr">
        <is>
          <t>ПТ</t>
        </is>
      </c>
      <c r="D27" s="6" t="inlineStr">
        <is>
          <t>Макарова Ольга Дмитриевна</t>
        </is>
      </c>
      <c r="E27" s="7" t="n">
        <v>31750.5</v>
      </c>
      <c r="F27" s="7" t="n">
        <v>28</v>
      </c>
      <c r="G27" s="7" t="n">
        <v>0</v>
      </c>
      <c r="H27" s="7" t="n">
        <v>0</v>
      </c>
      <c r="I27" s="7" t="n">
        <v>0</v>
      </c>
      <c r="J27" s="7" t="n">
        <v>24</v>
      </c>
      <c r="K27" s="7">
        <f>ROUND(J27*BP27/100,0)*100</f>
        <v/>
      </c>
      <c r="L27" s="7" t="n">
        <v>0</v>
      </c>
      <c r="M27" s="7">
        <f>E27-K27</f>
        <v/>
      </c>
      <c r="N27" s="7" t="n">
        <v>4</v>
      </c>
      <c r="O27" s="7" t="n">
        <v>30165.5</v>
      </c>
      <c r="P27" s="7" t="n">
        <v>26</v>
      </c>
      <c r="Q27" s="7" t="n">
        <v>0</v>
      </c>
      <c r="R27" s="7" t="n">
        <v>0</v>
      </c>
      <c r="S27" s="7" t="n">
        <v>0</v>
      </c>
      <c r="T27" s="7" t="n">
        <v>24</v>
      </c>
      <c r="U27" s="7">
        <f>ROUND(T27*BP27/100,0)*100</f>
        <v/>
      </c>
      <c r="V27" s="7" t="n">
        <v>0</v>
      </c>
      <c r="W27" s="7">
        <f>O27-U27</f>
        <v/>
      </c>
      <c r="X27" s="7" t="n">
        <v>6</v>
      </c>
      <c r="Y27" s="7" t="n">
        <v>26974.5</v>
      </c>
      <c r="Z27" s="7" t="n">
        <v>24</v>
      </c>
      <c r="AA27" s="7" t="n">
        <v>0</v>
      </c>
      <c r="AB27" s="7" t="n">
        <v>0</v>
      </c>
      <c r="AC27" s="7" t="n">
        <v>0</v>
      </c>
      <c r="AD27" s="7" t="n">
        <v>24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3</v>
      </c>
      <c r="AI27" s="7" t="n">
        <v>30022</v>
      </c>
      <c r="AJ27" s="7" t="n">
        <v>27</v>
      </c>
      <c r="AK27" s="7" t="n">
        <v>0</v>
      </c>
      <c r="AL27" s="7" t="n">
        <v>0</v>
      </c>
      <c r="AM27" s="7" t="n">
        <v>0</v>
      </c>
      <c r="AN27" s="7" t="n">
        <v>24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5</v>
      </c>
      <c r="AS27" s="7" t="n">
        <v>9224.5</v>
      </c>
      <c r="AT27" s="7" t="n">
        <v>8</v>
      </c>
      <c r="AU27" s="7" t="n">
        <v>0</v>
      </c>
      <c r="AV27" s="7" t="n">
        <v>0</v>
      </c>
      <c r="AW27" s="7" t="n">
        <v>0</v>
      </c>
      <c r="AX27" s="7" t="n">
        <v>10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1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1209.440476190476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2026-02-01</t>
        </is>
      </c>
      <c r="C28" s="6" t="inlineStr">
        <is>
          <t>ПТ</t>
        </is>
      </c>
      <c r="D28" s="6" t="inlineStr">
        <is>
          <t>Морозова Юлия Сергеевна</t>
        </is>
      </c>
      <c r="E28" s="7" t="n">
        <v>37928.25</v>
      </c>
      <c r="F28" s="7" t="n">
        <v>30</v>
      </c>
      <c r="G28" s="7" t="n">
        <v>0</v>
      </c>
      <c r="H28" s="7" t="n">
        <v>0</v>
      </c>
      <c r="I28" s="7" t="n">
        <v>0</v>
      </c>
      <c r="J28" s="7" t="n">
        <v>30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33592.55</v>
      </c>
      <c r="P28" s="7" t="n">
        <v>26</v>
      </c>
      <c r="Q28" s="7" t="n">
        <v>0</v>
      </c>
      <c r="R28" s="7" t="n">
        <v>0</v>
      </c>
      <c r="S28" s="7" t="n">
        <v>2</v>
      </c>
      <c r="T28" s="7" t="n">
        <v>30</v>
      </c>
      <c r="U28" s="7">
        <f>ROUND(T28*BP28/100,0)*100</f>
        <v/>
      </c>
      <c r="V28" s="7" t="n">
        <v>0</v>
      </c>
      <c r="W28" s="7">
        <f>O28-U28</f>
        <v/>
      </c>
      <c r="X28" s="7" t="n">
        <v>1</v>
      </c>
      <c r="Y28" s="7" t="n">
        <v>30223.1</v>
      </c>
      <c r="Z28" s="7" t="n">
        <v>24</v>
      </c>
      <c r="AA28" s="7" t="n">
        <v>0</v>
      </c>
      <c r="AB28" s="7" t="n">
        <v>0</v>
      </c>
      <c r="AC28" s="7" t="n">
        <v>0</v>
      </c>
      <c r="AD28" s="7" t="n">
        <v>30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2</v>
      </c>
      <c r="AI28" s="7" t="n">
        <v>32259.65</v>
      </c>
      <c r="AJ28" s="7" t="n">
        <v>27</v>
      </c>
      <c r="AK28" s="7" t="n">
        <v>0</v>
      </c>
      <c r="AL28" s="7" t="n">
        <v>0</v>
      </c>
      <c r="AM28" s="7" t="n">
        <v>0</v>
      </c>
      <c r="AN28" s="7" t="n">
        <v>30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2</v>
      </c>
      <c r="AS28" s="7" t="n">
        <v>5999</v>
      </c>
      <c r="AT28" s="7" t="n">
        <v>5</v>
      </c>
      <c r="AU28" s="7" t="n">
        <v>0</v>
      </c>
      <c r="AV28" s="7" t="n">
        <v>0</v>
      </c>
      <c r="AW28" s="7" t="n">
        <v>0</v>
      </c>
      <c r="AX28" s="7" t="n">
        <v>13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2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1254.517564102564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2026-02-01</t>
        </is>
      </c>
      <c r="C29" s="6" t="inlineStr">
        <is>
          <t>ПТ</t>
        </is>
      </c>
      <c r="D29" s="6" t="inlineStr">
        <is>
          <t>Нахаев Артем Валерьевич</t>
        </is>
      </c>
      <c r="E29" s="7" t="n">
        <v>9085</v>
      </c>
      <c r="F29" s="7" t="n">
        <v>8</v>
      </c>
      <c r="G29" s="7" t="n">
        <v>0</v>
      </c>
      <c r="H29" s="7" t="n">
        <v>0</v>
      </c>
      <c r="I29" s="7" t="n">
        <v>0</v>
      </c>
      <c r="J29" s="7" t="n">
        <v>12</v>
      </c>
      <c r="K29" s="7">
        <f>ROUND(J29*BP29/100,0)*100</f>
        <v/>
      </c>
      <c r="L29" s="7" t="n">
        <v>0</v>
      </c>
      <c r="M29" s="7">
        <f>E29-K29</f>
        <v/>
      </c>
      <c r="N29" s="7" t="n">
        <v>4</v>
      </c>
      <c r="O29" s="7" t="n">
        <v>11090</v>
      </c>
      <c r="P29" s="7" t="n">
        <v>11</v>
      </c>
      <c r="Q29" s="7" t="n">
        <v>0</v>
      </c>
      <c r="R29" s="7" t="n">
        <v>0</v>
      </c>
      <c r="S29" s="7" t="n">
        <v>0</v>
      </c>
      <c r="T29" s="7" t="n">
        <v>12</v>
      </c>
      <c r="U29" s="7">
        <f>ROUND(T29*BP29/100,0)*100</f>
        <v/>
      </c>
      <c r="V29" s="7" t="n">
        <v>0</v>
      </c>
      <c r="W29" s="7">
        <f>O29-U29</f>
        <v/>
      </c>
      <c r="X29" s="7" t="n">
        <v>1</v>
      </c>
      <c r="Y29" s="7" t="n">
        <v>14816.5</v>
      </c>
      <c r="Z29" s="7" t="n">
        <v>13</v>
      </c>
      <c r="AA29" s="7" t="n">
        <v>0</v>
      </c>
      <c r="AB29" s="7" t="n">
        <v>0</v>
      </c>
      <c r="AC29" s="7" t="n">
        <v>0</v>
      </c>
      <c r="AD29" s="7" t="n">
        <v>12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3</v>
      </c>
      <c r="AI29" s="7" t="n">
        <v>12520</v>
      </c>
      <c r="AJ29" s="7" t="n">
        <v>11</v>
      </c>
      <c r="AK29" s="7" t="n">
        <v>0</v>
      </c>
      <c r="AL29" s="7" t="n">
        <v>0</v>
      </c>
      <c r="AM29" s="7" t="n">
        <v>0</v>
      </c>
      <c r="AN29" s="7" t="n">
        <v>12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2</v>
      </c>
      <c r="AS29" s="7" t="n">
        <v>4185</v>
      </c>
      <c r="AT29" s="7" t="n">
        <v>4</v>
      </c>
      <c r="AU29" s="7" t="n">
        <v>0</v>
      </c>
      <c r="AV29" s="7" t="n">
        <v>0</v>
      </c>
      <c r="AW29" s="7" t="n">
        <v>0</v>
      </c>
      <c r="AX29" s="7" t="n">
        <v>5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1165.266129032258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2026-02-01</t>
        </is>
      </c>
      <c r="C30" s="6" t="inlineStr">
        <is>
          <t>ПТ</t>
        </is>
      </c>
      <c r="D30" s="6" t="inlineStr">
        <is>
          <t>Перевозчикова Любовь Александровна</t>
        </is>
      </c>
      <c r="E30" s="7" t="n">
        <v>15785.5</v>
      </c>
      <c r="F30" s="7" t="n">
        <v>14</v>
      </c>
      <c r="G30" s="7" t="n">
        <v>0</v>
      </c>
      <c r="H30" s="7" t="n">
        <v>0</v>
      </c>
      <c r="I30" s="7" t="n">
        <v>0</v>
      </c>
      <c r="J30" s="7" t="n">
        <v>23</v>
      </c>
      <c r="K30" s="7">
        <f>ROUND(J30*BP30/100,0)*100</f>
        <v/>
      </c>
      <c r="L30" s="7" t="n">
        <v>0</v>
      </c>
      <c r="M30" s="7">
        <f>E30-K30</f>
        <v/>
      </c>
      <c r="N30" s="7" t="n">
        <v>1</v>
      </c>
      <c r="O30" s="7" t="n">
        <v>15499</v>
      </c>
      <c r="P30" s="7" t="n">
        <v>16</v>
      </c>
      <c r="Q30" s="7" t="n">
        <v>0</v>
      </c>
      <c r="R30" s="7" t="n">
        <v>0</v>
      </c>
      <c r="S30" s="7" t="n">
        <v>0</v>
      </c>
      <c r="T30" s="7" t="n">
        <v>23</v>
      </c>
      <c r="U30" s="7">
        <f>ROUND(T30*BP30/100,0)*100</f>
        <v/>
      </c>
      <c r="V30" s="7" t="n">
        <v>0</v>
      </c>
      <c r="W30" s="7">
        <f>O30-U30</f>
        <v/>
      </c>
      <c r="X30" s="7" t="n">
        <v>1</v>
      </c>
      <c r="Y30" s="7" t="n">
        <v>25513</v>
      </c>
      <c r="Z30" s="7" t="n">
        <v>23</v>
      </c>
      <c r="AA30" s="7" t="n">
        <v>0</v>
      </c>
      <c r="AB30" s="7" t="n">
        <v>0</v>
      </c>
      <c r="AC30" s="7" t="n">
        <v>0</v>
      </c>
      <c r="AD30" s="7" t="n">
        <v>23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2</v>
      </c>
      <c r="AI30" s="7" t="n">
        <v>22920.5</v>
      </c>
      <c r="AJ30" s="7" t="n">
        <v>22</v>
      </c>
      <c r="AK30" s="7" t="n">
        <v>0</v>
      </c>
      <c r="AL30" s="7" t="n">
        <v>0</v>
      </c>
      <c r="AM30" s="7" t="n">
        <v>1</v>
      </c>
      <c r="AN30" s="7" t="n">
        <v>23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9332</v>
      </c>
      <c r="AT30" s="7" t="n">
        <v>10</v>
      </c>
      <c r="AU30" s="7" t="n">
        <v>0</v>
      </c>
      <c r="AV30" s="7" t="n">
        <v>0</v>
      </c>
      <c r="AW30" s="7" t="n">
        <v>0</v>
      </c>
      <c r="AX30" s="7" t="n">
        <v>10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1133.03781512605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2026-02-01</t>
        </is>
      </c>
      <c r="C31" s="6" t="inlineStr">
        <is>
          <t>ПТ</t>
        </is>
      </c>
      <c r="D31" s="6" t="inlineStr">
        <is>
          <t>Прилуков Виктор Алексеевич</t>
        </is>
      </c>
      <c r="E31" s="7" t="n">
        <v>19160</v>
      </c>
      <c r="F31" s="7" t="n">
        <v>17</v>
      </c>
      <c r="G31" s="7" t="n">
        <v>0</v>
      </c>
      <c r="H31" s="7" t="n">
        <v>0</v>
      </c>
      <c r="I31" s="7" t="n">
        <v>1</v>
      </c>
      <c r="J31" s="7" t="n">
        <v>18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18695.5</v>
      </c>
      <c r="P31" s="7" t="n">
        <v>17</v>
      </c>
      <c r="Q31" s="7" t="n">
        <v>0</v>
      </c>
      <c r="R31" s="7" t="n">
        <v>0</v>
      </c>
      <c r="S31" s="7" t="n">
        <v>0</v>
      </c>
      <c r="T31" s="7" t="n">
        <v>18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22326</v>
      </c>
      <c r="Z31" s="7" t="n">
        <v>21</v>
      </c>
      <c r="AA31" s="7" t="n">
        <v>0</v>
      </c>
      <c r="AB31" s="7" t="n">
        <v>0</v>
      </c>
      <c r="AC31" s="7" t="n">
        <v>0</v>
      </c>
      <c r="AD31" s="7" t="n">
        <v>18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23559</v>
      </c>
      <c r="AJ31" s="7" t="n">
        <v>22</v>
      </c>
      <c r="AK31" s="7" t="n">
        <v>0</v>
      </c>
      <c r="AL31" s="7" t="n">
        <v>0</v>
      </c>
      <c r="AM31" s="7" t="n">
        <v>0</v>
      </c>
      <c r="AN31" s="7" t="n">
        <v>18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6638</v>
      </c>
      <c r="AT31" s="7" t="n">
        <v>6</v>
      </c>
      <c r="AU31" s="7" t="n">
        <v>0</v>
      </c>
      <c r="AV31" s="7" t="n">
        <v>0</v>
      </c>
      <c r="AW31" s="7" t="n">
        <v>0</v>
      </c>
      <c r="AX31" s="7" t="n">
        <v>8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1044.840659340659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2026-02-01</t>
        </is>
      </c>
      <c r="C32" s="6" t="inlineStr">
        <is>
          <t>ПТ</t>
        </is>
      </c>
      <c r="D32" s="6" t="inlineStr">
        <is>
          <t>Раленский Владислав Витальевич</t>
        </is>
      </c>
      <c r="E32" s="7" t="n">
        <v>20774.63</v>
      </c>
      <c r="F32" s="7" t="n">
        <v>20</v>
      </c>
      <c r="G32" s="7" t="n">
        <v>0</v>
      </c>
      <c r="H32" s="7" t="n">
        <v>0</v>
      </c>
      <c r="I32" s="7" t="n">
        <v>0</v>
      </c>
      <c r="J32" s="7" t="n">
        <v>17</v>
      </c>
      <c r="K32" s="7">
        <f>ROUND(J32*BP32/100,0)*100</f>
        <v/>
      </c>
      <c r="L32" s="7" t="n">
        <v>0</v>
      </c>
      <c r="M32" s="7">
        <f>E32-K32</f>
        <v/>
      </c>
      <c r="N32" s="7" t="n">
        <v>2</v>
      </c>
      <c r="O32" s="7" t="n">
        <v>14683.3</v>
      </c>
      <c r="P32" s="7" t="n">
        <v>13</v>
      </c>
      <c r="Q32" s="7" t="n">
        <v>0</v>
      </c>
      <c r="R32" s="7" t="n">
        <v>0</v>
      </c>
      <c r="S32" s="7" t="n">
        <v>0</v>
      </c>
      <c r="T32" s="7" t="n">
        <v>17</v>
      </c>
      <c r="U32" s="7">
        <f>ROUND(T32*BP32/100,0)*100</f>
        <v/>
      </c>
      <c r="V32" s="7" t="n">
        <v>0</v>
      </c>
      <c r="W32" s="7">
        <f>O32-U32</f>
        <v/>
      </c>
      <c r="X32" s="7" t="n">
        <v>1</v>
      </c>
      <c r="Y32" s="7" t="n">
        <v>25786.97</v>
      </c>
      <c r="Z32" s="7" t="n">
        <v>24</v>
      </c>
      <c r="AA32" s="7" t="n">
        <v>0</v>
      </c>
      <c r="AB32" s="7" t="n">
        <v>0</v>
      </c>
      <c r="AC32" s="7" t="n">
        <v>0</v>
      </c>
      <c r="AD32" s="7" t="n">
        <v>17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0</v>
      </c>
      <c r="AI32" s="7" t="n">
        <v>20973.76</v>
      </c>
      <c r="AJ32" s="7" t="n">
        <v>20</v>
      </c>
      <c r="AK32" s="7" t="n">
        <v>0</v>
      </c>
      <c r="AL32" s="7" t="n">
        <v>0</v>
      </c>
      <c r="AM32" s="7" t="n">
        <v>1</v>
      </c>
      <c r="AN32" s="7" t="n">
        <v>17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0</v>
      </c>
      <c r="AS32" s="7" t="n">
        <v>10740.47</v>
      </c>
      <c r="AT32" s="7" t="n">
        <v>10</v>
      </c>
      <c r="AU32" s="7" t="n">
        <v>0</v>
      </c>
      <c r="AV32" s="7" t="n">
        <v>0</v>
      </c>
      <c r="AW32" s="7" t="n">
        <v>0</v>
      </c>
      <c r="AX32" s="7" t="n">
        <v>7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0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1153.339213483146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2026-02-01</t>
        </is>
      </c>
      <c r="C33" s="6" t="inlineStr">
        <is>
          <t>ПТ</t>
        </is>
      </c>
      <c r="D33" s="6" t="inlineStr">
        <is>
          <t>Симонов Дмитрий Андреевич</t>
        </is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0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2</v>
      </c>
      <c r="T33" s="7" t="n">
        <v>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1</v>
      </c>
      <c r="AD33" s="7" t="n">
        <v>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1077.5</v>
      </c>
      <c r="AJ33" s="7" t="n">
        <v>2</v>
      </c>
      <c r="AK33" s="7" t="n">
        <v>0</v>
      </c>
      <c r="AL33" s="7" t="n">
        <v>0</v>
      </c>
      <c r="AM33" s="7" t="n">
        <v>2</v>
      </c>
      <c r="AN33" s="7" t="n">
        <v>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1077.5</v>
      </c>
      <c r="AT33" s="7" t="n">
        <v>1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0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2026-02-01</t>
        </is>
      </c>
      <c r="C34" s="6" t="inlineStr">
        <is>
          <t>ПТ</t>
        </is>
      </c>
      <c r="D34" s="6" t="inlineStr">
        <is>
          <t>Субботин Андрей Александрович</t>
        </is>
      </c>
      <c r="E34" s="7" t="n">
        <v>23637</v>
      </c>
      <c r="F34" s="7" t="n">
        <v>18</v>
      </c>
      <c r="G34" s="7" t="n">
        <v>0</v>
      </c>
      <c r="H34" s="7" t="n">
        <v>0</v>
      </c>
      <c r="I34" s="7" t="n">
        <v>0</v>
      </c>
      <c r="J34" s="7" t="n">
        <v>26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33565.25</v>
      </c>
      <c r="P34" s="7" t="n">
        <v>25</v>
      </c>
      <c r="Q34" s="7" t="n">
        <v>0</v>
      </c>
      <c r="R34" s="7" t="n">
        <v>0</v>
      </c>
      <c r="S34" s="7" t="n">
        <v>0</v>
      </c>
      <c r="T34" s="7" t="n">
        <v>26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31691</v>
      </c>
      <c r="Z34" s="7" t="n">
        <v>24</v>
      </c>
      <c r="AA34" s="7" t="n">
        <v>0</v>
      </c>
      <c r="AB34" s="7" t="n">
        <v>0</v>
      </c>
      <c r="AC34" s="7" t="n">
        <v>0</v>
      </c>
      <c r="AD34" s="7" t="n">
        <v>26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50389.5</v>
      </c>
      <c r="AJ34" s="7" t="n">
        <v>39</v>
      </c>
      <c r="AK34" s="7" t="n">
        <v>0</v>
      </c>
      <c r="AL34" s="7" t="n">
        <v>0</v>
      </c>
      <c r="AM34" s="7" t="n">
        <v>0</v>
      </c>
      <c r="AN34" s="7" t="n">
        <v>26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23520.25</v>
      </c>
      <c r="AT34" s="7" t="n">
        <v>18</v>
      </c>
      <c r="AU34" s="7" t="n">
        <v>0</v>
      </c>
      <c r="AV34" s="7" t="n">
        <v>0</v>
      </c>
      <c r="AW34" s="7" t="n">
        <v>0</v>
      </c>
      <c r="AX34" s="7" t="n">
        <v>11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1304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2026-02-01</t>
        </is>
      </c>
      <c r="C35" s="6" t="inlineStr">
        <is>
          <t>ПТ</t>
        </is>
      </c>
      <c r="D35" s="6" t="inlineStr">
        <is>
          <t>Федоров Александр Максимович</t>
        </is>
      </c>
      <c r="E35" s="7" t="n">
        <v>26092.5</v>
      </c>
      <c r="F35" s="7" t="n">
        <v>25</v>
      </c>
      <c r="G35" s="7" t="n">
        <v>0</v>
      </c>
      <c r="H35" s="7" t="n">
        <v>0</v>
      </c>
      <c r="I35" s="7" t="n">
        <v>0</v>
      </c>
      <c r="J35" s="7" t="n">
        <v>27</v>
      </c>
      <c r="K35" s="7">
        <f>ROUND(J35*BP35/100,0)*100</f>
        <v/>
      </c>
      <c r="L35" s="7" t="n">
        <v>0</v>
      </c>
      <c r="M35" s="7">
        <f>E35-K35</f>
        <v/>
      </c>
      <c r="N35" s="7" t="n">
        <v>2</v>
      </c>
      <c r="O35" s="7" t="n">
        <v>29838</v>
      </c>
      <c r="P35" s="7" t="n">
        <v>27</v>
      </c>
      <c r="Q35" s="7" t="n">
        <v>0</v>
      </c>
      <c r="R35" s="7" t="n">
        <v>0</v>
      </c>
      <c r="S35" s="7" t="n">
        <v>0</v>
      </c>
      <c r="T35" s="7" t="n">
        <v>27</v>
      </c>
      <c r="U35" s="7">
        <f>ROUND(T35*BP35/100,0)*100</f>
        <v/>
      </c>
      <c r="V35" s="7" t="n">
        <v>0</v>
      </c>
      <c r="W35" s="7">
        <f>O35-U35</f>
        <v/>
      </c>
      <c r="X35" s="7" t="n">
        <v>2</v>
      </c>
      <c r="Y35" s="7" t="n">
        <v>36185</v>
      </c>
      <c r="Z35" s="7" t="n">
        <v>34</v>
      </c>
      <c r="AA35" s="7" t="n">
        <v>0</v>
      </c>
      <c r="AB35" s="7" t="n">
        <v>0</v>
      </c>
      <c r="AC35" s="7" t="n">
        <v>0</v>
      </c>
      <c r="AD35" s="7" t="n">
        <v>27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2</v>
      </c>
      <c r="AI35" s="7" t="n">
        <v>26246.5</v>
      </c>
      <c r="AJ35" s="7" t="n">
        <v>26</v>
      </c>
      <c r="AK35" s="7" t="n">
        <v>0</v>
      </c>
      <c r="AL35" s="7" t="n">
        <v>0</v>
      </c>
      <c r="AM35" s="7" t="n">
        <v>0</v>
      </c>
      <c r="AN35" s="7" t="n">
        <v>27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2</v>
      </c>
      <c r="AS35" s="7" t="n">
        <v>10643.5</v>
      </c>
      <c r="AT35" s="7" t="n">
        <v>10</v>
      </c>
      <c r="AU35" s="7" t="n">
        <v>0</v>
      </c>
      <c r="AV35" s="7" t="n">
        <v>0</v>
      </c>
      <c r="AW35" s="7" t="n">
        <v>0</v>
      </c>
      <c r="AX35" s="7" t="n">
        <v>11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1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1060.144927536232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2026-02-01</t>
        </is>
      </c>
      <c r="C36" s="6" t="inlineStr">
        <is>
          <t>ПТ</t>
        </is>
      </c>
      <c r="D36" s="6" t="inlineStr">
        <is>
          <t>Фофанов Сергей Анатольевич</t>
        </is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0</v>
      </c>
      <c r="J36" s="7" t="n">
        <v>0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0</v>
      </c>
      <c r="P36" s="7" t="n">
        <v>0</v>
      </c>
      <c r="Q36" s="7" t="n">
        <v>0</v>
      </c>
      <c r="R36" s="7" t="n">
        <v>0</v>
      </c>
      <c r="S36" s="7" t="n">
        <v>0</v>
      </c>
      <c r="T36" s="7" t="n">
        <v>0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0</v>
      </c>
      <c r="Z36" s="7" t="n">
        <v>0</v>
      </c>
      <c r="AA36" s="7" t="n">
        <v>0</v>
      </c>
      <c r="AB36" s="7" t="n">
        <v>0</v>
      </c>
      <c r="AC36" s="7" t="n">
        <v>0</v>
      </c>
      <c r="AD36" s="7" t="n">
        <v>0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0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0</v>
      </c>
      <c r="AX36" s="7" t="n">
        <v>0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0</v>
      </c>
      <c r="BQ36" s="7">
        <f>BO36/31*31</f>
        <v/>
      </c>
      <c r="BR36" s="7">
        <f>IFERROR(BL36/BE36,0)</f>
        <v/>
      </c>
    </row>
    <row r="37">
      <c r="A37" s="6" t="n">
        <v>27</v>
      </c>
      <c r="B37" s="6" t="inlineStr">
        <is>
          <t>2026-02-01</t>
        </is>
      </c>
      <c r="C37" s="6" t="inlineStr">
        <is>
          <t>ПТ</t>
        </is>
      </c>
      <c r="D37" s="6" t="inlineStr">
        <is>
          <t>Шаймухаметова Гулина Флусовна</t>
        </is>
      </c>
      <c r="E37" s="7" t="n">
        <v>13270.5</v>
      </c>
      <c r="F37" s="7" t="n">
        <v>12</v>
      </c>
      <c r="G37" s="7" t="n">
        <v>0</v>
      </c>
      <c r="H37" s="7" t="n">
        <v>0</v>
      </c>
      <c r="I37" s="7" t="n">
        <v>5</v>
      </c>
      <c r="J37" s="7" t="n">
        <v>6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12659.34</v>
      </c>
      <c r="P37" s="7" t="n">
        <v>12</v>
      </c>
      <c r="Q37" s="7" t="n">
        <v>0</v>
      </c>
      <c r="R37" s="7" t="n">
        <v>0</v>
      </c>
      <c r="S37" s="7" t="n">
        <v>2</v>
      </c>
      <c r="T37" s="7" t="n">
        <v>6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16179.34</v>
      </c>
      <c r="Z37" s="7" t="n">
        <v>15</v>
      </c>
      <c r="AA37" s="7" t="n">
        <v>0</v>
      </c>
      <c r="AB37" s="7" t="n">
        <v>0</v>
      </c>
      <c r="AC37" s="7" t="n">
        <v>6</v>
      </c>
      <c r="AD37" s="7" t="n">
        <v>6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25926.33</v>
      </c>
      <c r="AJ37" s="7" t="n">
        <v>25</v>
      </c>
      <c r="AK37" s="7" t="n">
        <v>0</v>
      </c>
      <c r="AL37" s="7" t="n">
        <v>0</v>
      </c>
      <c r="AM37" s="7" t="n">
        <v>3</v>
      </c>
      <c r="AN37" s="7" t="n">
        <v>6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10453.83</v>
      </c>
      <c r="AT37" s="7" t="n">
        <v>10</v>
      </c>
      <c r="AU37" s="7" t="n">
        <v>0</v>
      </c>
      <c r="AV37" s="7" t="n">
        <v>0</v>
      </c>
      <c r="AW37" s="7" t="n">
        <v>0</v>
      </c>
      <c r="AX37" s="7" t="n">
        <v>2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437.3793103448276</v>
      </c>
      <c r="BQ37" s="7">
        <f>BO37/31*31</f>
        <v/>
      </c>
      <c r="BR37" s="7">
        <f>IFERROR(BL37/BE37,0)</f>
        <v/>
      </c>
    </row>
    <row r="38">
      <c r="A38" s="6" t="n">
        <v>28</v>
      </c>
      <c r="B38" s="6" t="inlineStr">
        <is>
          <t>2026-02-01</t>
        </is>
      </c>
      <c r="C38" s="6" t="inlineStr">
        <is>
          <t>ПТ</t>
        </is>
      </c>
      <c r="D38" s="6" t="inlineStr">
        <is>
          <t>Шамшурин Данил Алексеевич</t>
        </is>
      </c>
      <c r="E38" s="7" t="n">
        <v>4446</v>
      </c>
      <c r="F38" s="7" t="n">
        <v>4</v>
      </c>
      <c r="G38" s="7" t="n">
        <v>0</v>
      </c>
      <c r="H38" s="7" t="n">
        <v>0</v>
      </c>
      <c r="I38" s="7" t="n">
        <v>5</v>
      </c>
      <c r="J38" s="7" t="n">
        <v>3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4366.5</v>
      </c>
      <c r="P38" s="7" t="n">
        <v>4</v>
      </c>
      <c r="Q38" s="7" t="n">
        <v>0</v>
      </c>
      <c r="R38" s="7" t="n">
        <v>0</v>
      </c>
      <c r="S38" s="7" t="n">
        <v>3</v>
      </c>
      <c r="T38" s="7" t="n">
        <v>3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5635</v>
      </c>
      <c r="Z38" s="7" t="n">
        <v>5</v>
      </c>
      <c r="AA38" s="7" t="n">
        <v>0</v>
      </c>
      <c r="AB38" s="7" t="n">
        <v>0</v>
      </c>
      <c r="AC38" s="7" t="n">
        <v>2</v>
      </c>
      <c r="AD38" s="7" t="n">
        <v>3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5425.5</v>
      </c>
      <c r="AJ38" s="7" t="n">
        <v>5</v>
      </c>
      <c r="AK38" s="7" t="n">
        <v>0</v>
      </c>
      <c r="AL38" s="7" t="n">
        <v>0</v>
      </c>
      <c r="AM38" s="7" t="n">
        <v>1</v>
      </c>
      <c r="AN38" s="7" t="n">
        <v>3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4445.5</v>
      </c>
      <c r="AT38" s="7" t="n">
        <v>4</v>
      </c>
      <c r="AU38" s="7" t="n">
        <v>0</v>
      </c>
      <c r="AV38" s="7" t="n">
        <v>0</v>
      </c>
      <c r="AW38" s="7" t="n">
        <v>0</v>
      </c>
      <c r="AX38" s="7" t="n">
        <v>1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255.8333333333333</v>
      </c>
      <c r="BQ38" s="7">
        <f>BO38/31*31</f>
        <v/>
      </c>
      <c r="BR38" s="7">
        <f>IFERROR(BL38/BE38,0)</f>
        <v/>
      </c>
    </row>
    <row r="39">
      <c r="A39" s="6" t="n">
        <v>29</v>
      </c>
      <c r="B39" s="6" t="inlineStr">
        <is>
          <t>2026-02-01</t>
        </is>
      </c>
      <c r="C39" s="6" t="inlineStr">
        <is>
          <t>ПТ</t>
        </is>
      </c>
      <c r="D39" s="6" t="inlineStr">
        <is>
          <t>Шамшурина Наталья Александровна</t>
        </is>
      </c>
      <c r="E39" s="7" t="n">
        <v>14984.9</v>
      </c>
      <c r="F39" s="7" t="n">
        <v>11</v>
      </c>
      <c r="G39" s="7" t="n">
        <v>0</v>
      </c>
      <c r="H39" s="7" t="n">
        <v>0</v>
      </c>
      <c r="I39" s="7" t="n">
        <v>0</v>
      </c>
      <c r="J39" s="7" t="n">
        <v>23</v>
      </c>
      <c r="K39" s="7">
        <f>ROUND(J39*BP39/100,0)*100</f>
        <v/>
      </c>
      <c r="L39" s="7" t="n">
        <v>0</v>
      </c>
      <c r="M39" s="7">
        <f>E39-K39</f>
        <v/>
      </c>
      <c r="N39" s="7" t="n">
        <v>5</v>
      </c>
      <c r="O39" s="7" t="n">
        <v>19623.65</v>
      </c>
      <c r="P39" s="7" t="n">
        <v>15</v>
      </c>
      <c r="Q39" s="7" t="n">
        <v>5280</v>
      </c>
      <c r="R39" s="7" t="n">
        <v>6</v>
      </c>
      <c r="S39" s="7" t="n">
        <v>0</v>
      </c>
      <c r="T39" s="7" t="n">
        <v>23</v>
      </c>
      <c r="U39" s="7">
        <f>ROUND(T39*BP39/100,0)*100</f>
        <v/>
      </c>
      <c r="V39" s="7" t="n">
        <v>0</v>
      </c>
      <c r="W39" s="7">
        <f>O39-U39</f>
        <v/>
      </c>
      <c r="X39" s="7" t="n">
        <v>5</v>
      </c>
      <c r="Y39" s="7" t="n">
        <v>23093.9</v>
      </c>
      <c r="Z39" s="7" t="n">
        <v>17</v>
      </c>
      <c r="AA39" s="7" t="n">
        <v>3520</v>
      </c>
      <c r="AB39" s="7" t="n">
        <v>4</v>
      </c>
      <c r="AC39" s="7" t="n">
        <v>0</v>
      </c>
      <c r="AD39" s="7" t="n">
        <v>23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3</v>
      </c>
      <c r="AI39" s="7" t="n">
        <v>22986.65</v>
      </c>
      <c r="AJ39" s="7" t="n">
        <v>17</v>
      </c>
      <c r="AK39" s="7" t="n">
        <v>2640</v>
      </c>
      <c r="AL39" s="7" t="n">
        <v>3</v>
      </c>
      <c r="AM39" s="7" t="n">
        <v>0</v>
      </c>
      <c r="AN39" s="7" t="n">
        <v>23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4</v>
      </c>
      <c r="AS39" s="7" t="n">
        <v>8065</v>
      </c>
      <c r="AT39" s="7" t="n">
        <v>6</v>
      </c>
      <c r="AU39" s="7" t="n">
        <v>0</v>
      </c>
      <c r="AV39" s="7" t="n">
        <v>0</v>
      </c>
      <c r="AW39" s="7" t="n">
        <v>0</v>
      </c>
      <c r="AX39" s="7" t="n">
        <v>10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1421.731404958678</v>
      </c>
      <c r="BQ39" s="7">
        <f>BO39/31*31</f>
        <v/>
      </c>
      <c r="BR39" s="7">
        <f>IFERROR(BL39/BE39,0)</f>
        <v/>
      </c>
    </row>
    <row r="40">
      <c r="A40" s="6" t="n">
        <v>30</v>
      </c>
      <c r="B40" s="6" t="inlineStr">
        <is>
          <t>2026-02-01</t>
        </is>
      </c>
      <c r="C40" s="6" t="inlineStr">
        <is>
          <t>ПТ</t>
        </is>
      </c>
      <c r="D40" s="6" t="inlineStr">
        <is>
          <t>Шитова Татьяна Петровна</t>
        </is>
      </c>
      <c r="E40" s="7" t="n">
        <v>0</v>
      </c>
      <c r="F40" s="7" t="n">
        <v>0</v>
      </c>
      <c r="G40" s="7" t="n">
        <v>0</v>
      </c>
      <c r="H40" s="7" t="n">
        <v>0</v>
      </c>
      <c r="I40" s="7" t="n">
        <v>0</v>
      </c>
      <c r="J40" s="7" t="n">
        <v>6</v>
      </c>
      <c r="K40" s="7">
        <f>ROUND(J40*BP40/100,0)*100</f>
        <v/>
      </c>
      <c r="L40" s="7" t="n">
        <v>0</v>
      </c>
      <c r="M40" s="7">
        <f>E40-K40</f>
        <v/>
      </c>
      <c r="N40" s="7" t="n">
        <v>0</v>
      </c>
      <c r="O40" s="7" t="n">
        <v>11463.5</v>
      </c>
      <c r="P40" s="7" t="n">
        <v>10</v>
      </c>
      <c r="Q40" s="7" t="n">
        <v>0</v>
      </c>
      <c r="R40" s="7" t="n">
        <v>0</v>
      </c>
      <c r="S40" s="7" t="n">
        <v>1</v>
      </c>
      <c r="T40" s="7" t="n">
        <v>6</v>
      </c>
      <c r="U40" s="7">
        <f>ROUND(T40*BP40/100,0)*100</f>
        <v/>
      </c>
      <c r="V40" s="7" t="n">
        <v>0</v>
      </c>
      <c r="W40" s="7">
        <f>O40-U40</f>
        <v/>
      </c>
      <c r="X40" s="7" t="n">
        <v>1</v>
      </c>
      <c r="Y40" s="7" t="n">
        <v>5682.5</v>
      </c>
      <c r="Z40" s="7" t="n">
        <v>5</v>
      </c>
      <c r="AA40" s="7" t="n">
        <v>0</v>
      </c>
      <c r="AB40" s="7" t="n">
        <v>0</v>
      </c>
      <c r="AC40" s="7" t="n">
        <v>0</v>
      </c>
      <c r="AD40" s="7" t="n">
        <v>6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0</v>
      </c>
      <c r="AI40" s="7" t="n">
        <v>3610</v>
      </c>
      <c r="AJ40" s="7" t="n">
        <v>3</v>
      </c>
      <c r="AK40" s="7" t="n">
        <v>0</v>
      </c>
      <c r="AL40" s="7" t="n">
        <v>0</v>
      </c>
      <c r="AM40" s="7" t="n">
        <v>0</v>
      </c>
      <c r="AN40" s="7" t="n">
        <v>6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0</v>
      </c>
      <c r="AS40" s="7" t="n">
        <v>5762.5</v>
      </c>
      <c r="AT40" s="7" t="n">
        <v>5</v>
      </c>
      <c r="AU40" s="7" t="n">
        <v>0</v>
      </c>
      <c r="AV40" s="7" t="n">
        <v>0</v>
      </c>
      <c r="AW40" s="7" t="n">
        <v>0</v>
      </c>
      <c r="AX40" s="7" t="n">
        <v>3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0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1093.703125</v>
      </c>
      <c r="BQ40" s="7">
        <f>BO40/31*31</f>
        <v/>
      </c>
      <c r="BR40" s="7">
        <f>IFERROR(BL40/BE40,0)</f>
        <v/>
      </c>
    </row>
    <row r="41">
      <c r="A41" s="8" t="n"/>
      <c r="B41" s="8" t="n"/>
      <c r="C41" s="8" t="n"/>
      <c r="D41" s="8" t="inlineStr">
        <is>
          <t>Итого ТЗ</t>
        </is>
      </c>
      <c r="E41" s="9">
        <f>SUM(E20:E40)</f>
        <v/>
      </c>
      <c r="F41" s="9">
        <f>SUM(F20:F40)</f>
        <v/>
      </c>
      <c r="G41" s="9">
        <f>SUM(G20:G40)</f>
        <v/>
      </c>
      <c r="H41" s="9">
        <f>SUM(H20:H40)</f>
        <v/>
      </c>
      <c r="I41" s="9">
        <f>SUM(I20:I40)</f>
        <v/>
      </c>
      <c r="J41" s="9">
        <f>SUM(J20:J40)</f>
        <v/>
      </c>
      <c r="K41" s="9">
        <f>SUM(K20:K40)</f>
        <v/>
      </c>
      <c r="L41" s="9">
        <f>SUM(L20:L40)</f>
        <v/>
      </c>
      <c r="M41" s="9">
        <f>SUM(M20:M40)</f>
        <v/>
      </c>
      <c r="N41" s="9">
        <f>SUM(N20:N40)</f>
        <v/>
      </c>
      <c r="O41" s="9">
        <f>SUM(O20:O40)</f>
        <v/>
      </c>
      <c r="P41" s="9">
        <f>SUM(P20:P40)</f>
        <v/>
      </c>
      <c r="Q41" s="9">
        <f>SUM(Q20:Q40)</f>
        <v/>
      </c>
      <c r="R41" s="9">
        <f>SUM(R20:R40)</f>
        <v/>
      </c>
      <c r="S41" s="9">
        <f>SUM(S20:S40)</f>
        <v/>
      </c>
      <c r="T41" s="9">
        <f>SUM(T20:T40)</f>
        <v/>
      </c>
      <c r="U41" s="9">
        <f>SUM(U20:U40)</f>
        <v/>
      </c>
      <c r="V41" s="9">
        <f>SUM(V20:V40)</f>
        <v/>
      </c>
      <c r="W41" s="9">
        <f>SUM(W20:W40)</f>
        <v/>
      </c>
      <c r="X41" s="9">
        <f>SUM(X20:X40)</f>
        <v/>
      </c>
      <c r="Y41" s="9">
        <f>SUM(Y20:Y40)</f>
        <v/>
      </c>
      <c r="Z41" s="9">
        <f>SUM(Z20:Z40)</f>
        <v/>
      </c>
      <c r="AA41" s="9">
        <f>SUM(AA20:AA40)</f>
        <v/>
      </c>
      <c r="AB41" s="9">
        <f>SUM(AB20:AB40)</f>
        <v/>
      </c>
      <c r="AC41" s="9">
        <f>SUM(AC20:AC40)</f>
        <v/>
      </c>
      <c r="AD41" s="9">
        <f>SUM(AD20:AD40)</f>
        <v/>
      </c>
      <c r="AE41" s="9">
        <f>SUM(AE20:AE40)</f>
        <v/>
      </c>
      <c r="AF41" s="9">
        <f>SUM(AF20:AF40)</f>
        <v/>
      </c>
      <c r="AG41" s="9">
        <f>SUM(AG20:AG40)</f>
        <v/>
      </c>
      <c r="AH41" s="9">
        <f>SUM(AH20:AH40)</f>
        <v/>
      </c>
      <c r="AI41" s="9">
        <f>SUM(AI20:AI40)</f>
        <v/>
      </c>
      <c r="AJ41" s="9">
        <f>SUM(AJ20:AJ40)</f>
        <v/>
      </c>
      <c r="AK41" s="9">
        <f>SUM(AK20:AK40)</f>
        <v/>
      </c>
      <c r="AL41" s="9">
        <f>SUM(AL20:AL40)</f>
        <v/>
      </c>
      <c r="AM41" s="9">
        <f>SUM(AM20:AM40)</f>
        <v/>
      </c>
      <c r="AN41" s="9">
        <f>SUM(AN20:AN40)</f>
        <v/>
      </c>
      <c r="AO41" s="9">
        <f>SUM(AO20:AO40)</f>
        <v/>
      </c>
      <c r="AP41" s="9">
        <f>SUM(AP20:AP40)</f>
        <v/>
      </c>
      <c r="AQ41" s="9">
        <f>SUM(AQ20:AQ40)</f>
        <v/>
      </c>
      <c r="AR41" s="9">
        <f>SUM(AR20:AR40)</f>
        <v/>
      </c>
      <c r="AS41" s="9">
        <f>SUM(AS20:AS40)</f>
        <v/>
      </c>
      <c r="AT41" s="9">
        <f>SUM(AT20:AT40)</f>
        <v/>
      </c>
      <c r="AU41" s="9">
        <f>SUM(AU20:AU40)</f>
        <v/>
      </c>
      <c r="AV41" s="9">
        <f>SUM(AV20:AV40)</f>
        <v/>
      </c>
      <c r="AW41" s="9">
        <f>SUM(AW20:AW40)</f>
        <v/>
      </c>
      <c r="AX41" s="9">
        <f>SUM(AX20:AX40)</f>
        <v/>
      </c>
      <c r="AY41" s="9">
        <f>SUM(AY20:AY40)</f>
        <v/>
      </c>
      <c r="AZ41" s="9">
        <f>SUM(AZ20:AZ40)</f>
        <v/>
      </c>
      <c r="BA41" s="9">
        <f>SUM(BA20:BA40)</f>
        <v/>
      </c>
      <c r="BB41" s="9">
        <f>SUM(BB20:BB40)</f>
        <v/>
      </c>
      <c r="BC41" s="9">
        <f>SUM(BC20:BC40)</f>
        <v/>
      </c>
      <c r="BD41" s="9">
        <f>SUM(BD20:BD40)</f>
        <v/>
      </c>
      <c r="BE41" s="9">
        <f>SUM(BE20:BE40)</f>
        <v/>
      </c>
      <c r="BF41" s="9">
        <f>SUM(BF20:BF40)</f>
        <v/>
      </c>
      <c r="BG41" s="9">
        <f>SUM(BG20:BG40)</f>
        <v/>
      </c>
      <c r="BH41" s="9">
        <f>SUM(BH20:BH40)</f>
        <v/>
      </c>
      <c r="BI41" s="9">
        <f>SUM(BI20:BI40)</f>
        <v/>
      </c>
      <c r="BJ41" s="9">
        <f>SUM(BJ20:BJ40)</f>
        <v/>
      </c>
      <c r="BK41" s="9">
        <f>SUM(BK20:BK40)</f>
        <v/>
      </c>
      <c r="BL41" s="9">
        <f>SUM(BL20:BL40)</f>
        <v/>
      </c>
      <c r="BM41" s="9">
        <f>SUM(BM20:BM40)</f>
        <v/>
      </c>
      <c r="BN41" s="9">
        <f>SUM(BN20:BN40)</f>
        <v/>
      </c>
      <c r="BO41" s="9">
        <f>SUM(BO20:BO40)</f>
        <v/>
      </c>
      <c r="BP41" s="9">
        <f>IFERROR(BK41/BD41,0)</f>
        <v/>
      </c>
      <c r="BQ41" s="9">
        <f>BO41/31*31</f>
        <v/>
      </c>
      <c r="BR41" s="9">
        <f>IFERROR(BL41/BE41,0)</f>
        <v/>
      </c>
    </row>
    <row r="43">
      <c r="A43" s="5" t="n"/>
      <c r="B43" s="5" t="n"/>
      <c r="C43" s="5" t="n"/>
      <c r="D43" s="5" t="inlineStr">
        <is>
          <t>ГРУППОВЫЕ ПРОГРАММЫ</t>
        </is>
      </c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  <c r="BF43" s="5" t="n"/>
      <c r="BG43" s="5" t="n"/>
      <c r="BH43" s="5" t="n"/>
      <c r="BI43" s="5" t="n"/>
      <c r="BJ43" s="5" t="n"/>
      <c r="BK43" s="5" t="n"/>
      <c r="BL43" s="5" t="n"/>
      <c r="BM43" s="5" t="n"/>
      <c r="BN43" s="5" t="n"/>
      <c r="BO43" s="5" t="n"/>
      <c r="BP43" s="5" t="n"/>
      <c r="BQ43" s="5" t="n"/>
      <c r="BR43" s="5" t="n"/>
    </row>
    <row r="44">
      <c r="A44" s="4" t="inlineStr">
        <is>
          <t>№</t>
        </is>
      </c>
      <c r="B44" s="4" t="inlineStr">
        <is>
          <t>Дата начала</t>
        </is>
      </c>
      <c r="C44" s="4" t="inlineStr">
        <is>
          <t>Статус</t>
        </is>
      </c>
      <c r="D44" s="4" t="inlineStr">
        <is>
          <t>ФИО</t>
        </is>
      </c>
      <c r="E44" s="4" t="inlineStr">
        <is>
          <t>Факт $ из 1С</t>
        </is>
      </c>
      <c r="F44" s="4" t="inlineStr">
        <is>
          <t>Факт ПТ</t>
        </is>
      </c>
      <c r="G44" s="4" t="inlineStr">
        <is>
          <t>Факт $ МГ/секции</t>
        </is>
      </c>
      <c r="H44" s="4" t="inlineStr">
        <is>
          <t>Факт МГ/секции</t>
        </is>
      </c>
      <c r="I44" s="4" t="inlineStr">
        <is>
          <t>Факт ВПТ</t>
        </is>
      </c>
      <c r="J44" s="4" t="inlineStr">
        <is>
          <t>Тех. задание ПТ</t>
        </is>
      </c>
      <c r="K44" s="4" t="inlineStr">
        <is>
          <t>Тех задание $</t>
        </is>
      </c>
      <c r="L44" s="4" t="inlineStr">
        <is>
          <t>Тех. задание ВПТ</t>
        </is>
      </c>
      <c r="M44" s="4" t="inlineStr">
        <is>
          <t>Разница ПТ $</t>
        </is>
      </c>
      <c r="N44" s="4" t="inlineStr">
        <is>
          <t>Факт СПЛИТ</t>
        </is>
      </c>
      <c r="O44" s="4" t="inlineStr">
        <is>
          <t>Факт $ из 1С</t>
        </is>
      </c>
      <c r="P44" s="4" t="inlineStr">
        <is>
          <t>Факт ПТ</t>
        </is>
      </c>
      <c r="Q44" s="4" t="inlineStr">
        <is>
          <t>Факт $ МГ/секции</t>
        </is>
      </c>
      <c r="R44" s="4" t="inlineStr">
        <is>
          <t>Факт МГ/секции</t>
        </is>
      </c>
      <c r="S44" s="4" t="inlineStr">
        <is>
          <t>Факт ВПТ</t>
        </is>
      </c>
      <c r="T44" s="4" t="inlineStr">
        <is>
          <t>Тех. задание ПТ</t>
        </is>
      </c>
      <c r="U44" s="4" t="inlineStr">
        <is>
          <t>Тех задание $</t>
        </is>
      </c>
      <c r="V44" s="4" t="inlineStr">
        <is>
          <t>Тех. задание ВПТ</t>
        </is>
      </c>
      <c r="W44" s="4" t="inlineStr">
        <is>
          <t>Разница ПТ $</t>
        </is>
      </c>
      <c r="X44" s="4" t="inlineStr">
        <is>
          <t>Факт СПЛИТ</t>
        </is>
      </c>
      <c r="Y44" s="4" t="inlineStr">
        <is>
          <t>Факт $ из 1С</t>
        </is>
      </c>
      <c r="Z44" s="4" t="inlineStr">
        <is>
          <t>Факт ПТ</t>
        </is>
      </c>
      <c r="AA44" s="4" t="inlineStr">
        <is>
          <t>Факт $ МГ/секции</t>
        </is>
      </c>
      <c r="AB44" s="4" t="inlineStr">
        <is>
          <t>Факт МГ/секции</t>
        </is>
      </c>
      <c r="AC44" s="4" t="inlineStr">
        <is>
          <t>Факт ВПТ</t>
        </is>
      </c>
      <c r="AD44" s="4" t="inlineStr">
        <is>
          <t>Тех. задание ПТ</t>
        </is>
      </c>
      <c r="AE44" s="4" t="inlineStr">
        <is>
          <t>Тех задание $</t>
        </is>
      </c>
      <c r="AF44" s="4" t="inlineStr">
        <is>
          <t>Тех. задание ВПТ</t>
        </is>
      </c>
      <c r="AG44" s="4" t="inlineStr">
        <is>
          <t>Разница ПТ $</t>
        </is>
      </c>
      <c r="AH44" s="4" t="inlineStr">
        <is>
          <t>Факт СПЛИТ</t>
        </is>
      </c>
      <c r="AI44" s="4" t="inlineStr">
        <is>
          <t>Факт $ из 1С</t>
        </is>
      </c>
      <c r="AJ44" s="4" t="inlineStr">
        <is>
          <t>Факт ПТ</t>
        </is>
      </c>
      <c r="AK44" s="4" t="inlineStr">
        <is>
          <t>Факт $ МГ/секции</t>
        </is>
      </c>
      <c r="AL44" s="4" t="inlineStr">
        <is>
          <t>Факт МГ/секции</t>
        </is>
      </c>
      <c r="AM44" s="4" t="inlineStr">
        <is>
          <t>Факт ВПТ</t>
        </is>
      </c>
      <c r="AN44" s="4" t="inlineStr">
        <is>
          <t>Тех. задание ПТ</t>
        </is>
      </c>
      <c r="AO44" s="4" t="inlineStr">
        <is>
          <t>Тех задание $</t>
        </is>
      </c>
      <c r="AP44" s="4" t="inlineStr">
        <is>
          <t>Тех. задание ВПТ</t>
        </is>
      </c>
      <c r="AQ44" s="4" t="inlineStr">
        <is>
          <t>Разница ПТ $</t>
        </is>
      </c>
      <c r="AR44" s="4" t="inlineStr">
        <is>
          <t>Факт СПЛИТ</t>
        </is>
      </c>
      <c r="AS44" s="4" t="inlineStr">
        <is>
          <t>Факт $ из 1С</t>
        </is>
      </c>
      <c r="AT44" s="4" t="inlineStr">
        <is>
          <t>Факт ПТ</t>
        </is>
      </c>
      <c r="AU44" s="4" t="inlineStr">
        <is>
          <t>Факт $ МГ/секции</t>
        </is>
      </c>
      <c r="AV44" s="4" t="inlineStr">
        <is>
          <t>Факт МГ/секции</t>
        </is>
      </c>
      <c r="AW44" s="4" t="inlineStr">
        <is>
          <t>Факт ВПТ</t>
        </is>
      </c>
      <c r="AX44" s="4" t="inlineStr">
        <is>
          <t>Тех. задание ПТ</t>
        </is>
      </c>
      <c r="AY44" s="4" t="inlineStr">
        <is>
          <t>Тех задание $</t>
        </is>
      </c>
      <c r="AZ44" s="4" t="inlineStr">
        <is>
          <t>Тех. задание ВПТ</t>
        </is>
      </c>
      <c r="BA44" s="4" t="inlineStr">
        <is>
          <t>Разница ПТ $</t>
        </is>
      </c>
      <c r="BB44" s="4" t="inlineStr">
        <is>
          <t>Факт СПЛИТ</t>
        </is>
      </c>
      <c r="BC44" s="4" t="inlineStr"/>
      <c r="BD44" s="4" t="inlineStr">
        <is>
          <t>Тех. задание ПТ</t>
        </is>
      </c>
      <c r="BE44" s="4" t="inlineStr">
        <is>
          <t>Факт ПТ</t>
        </is>
      </c>
      <c r="BF44" s="4" t="inlineStr">
        <is>
          <t>Факт СПЛИТ</t>
        </is>
      </c>
      <c r="BG44" s="4" t="inlineStr">
        <is>
          <t>Тех. задание ВПТ</t>
        </is>
      </c>
      <c r="BH44" s="4" t="inlineStr">
        <is>
          <t>Факт ВПТ</t>
        </is>
      </c>
      <c r="BI44" s="4" t="inlineStr">
        <is>
          <t>Тех. задание</t>
        </is>
      </c>
      <c r="BJ44" s="4" t="inlineStr">
        <is>
          <t>Факт</t>
        </is>
      </c>
      <c r="BK44" s="4" t="inlineStr">
        <is>
          <t>Тех задание $</t>
        </is>
      </c>
      <c r="BL44" s="4" t="inlineStr">
        <is>
          <t>Факт ПТ 1С $</t>
        </is>
      </c>
      <c r="BM44" s="4" t="inlineStr">
        <is>
          <t>Факт МГ/секции 1С $</t>
        </is>
      </c>
      <c r="BN44" s="4" t="inlineStr">
        <is>
          <t>Прочие услуги $</t>
        </is>
      </c>
      <c r="BO44" s="4" t="inlineStr">
        <is>
          <t>Факт общий $</t>
        </is>
      </c>
      <c r="BP44" s="4" t="inlineStr">
        <is>
          <t>Средняя стоимость ПТ прошлого месяца $</t>
        </is>
      </c>
      <c r="BQ44" s="4" t="inlineStr">
        <is>
          <t>Ранрейт $</t>
        </is>
      </c>
      <c r="BR44" s="4" t="inlineStr">
        <is>
          <t>Средняя стоимость ПТ на новый месяц</t>
        </is>
      </c>
    </row>
    <row r="45">
      <c r="A45" s="6" t="n">
        <v>31</v>
      </c>
      <c r="B45" s="6" t="inlineStr">
        <is>
          <t>2026-02-01</t>
        </is>
      </c>
      <c r="C45" s="6" t="inlineStr">
        <is>
          <t>ПТ</t>
        </is>
      </c>
      <c r="D45" s="6" t="inlineStr">
        <is>
          <t>Козлова Марина Валерьевна</t>
        </is>
      </c>
      <c r="E45" s="7" t="n">
        <v>4587.5</v>
      </c>
      <c r="F45" s="7" t="n">
        <v>4</v>
      </c>
      <c r="G45" s="7" t="n">
        <v>17167.5</v>
      </c>
      <c r="H45" s="7" t="n">
        <v>26</v>
      </c>
      <c r="I45" s="7" t="n">
        <v>1</v>
      </c>
      <c r="J45" s="7" t="n">
        <v>25</v>
      </c>
      <c r="K45" s="7">
        <f>ROUND(J45*BP45/100,0)*100</f>
        <v/>
      </c>
      <c r="L45" s="7" t="n">
        <v>0</v>
      </c>
      <c r="M45" s="7">
        <f>E45-K45</f>
        <v/>
      </c>
      <c r="N45" s="7" t="n">
        <v>0</v>
      </c>
      <c r="O45" s="7" t="n">
        <v>6758</v>
      </c>
      <c r="P45" s="7" t="n">
        <v>6</v>
      </c>
      <c r="Q45" s="7" t="n">
        <v>17037.5</v>
      </c>
      <c r="R45" s="7" t="n">
        <v>26</v>
      </c>
      <c r="S45" s="7" t="n">
        <v>1</v>
      </c>
      <c r="T45" s="7" t="n">
        <v>25</v>
      </c>
      <c r="U45" s="7">
        <f>ROUND(T45*BP45/100,0)*100</f>
        <v/>
      </c>
      <c r="V45" s="7" t="n">
        <v>0</v>
      </c>
      <c r="W45" s="7">
        <f>O45-U45</f>
        <v/>
      </c>
      <c r="X45" s="7" t="n">
        <v>0</v>
      </c>
      <c r="Y45" s="7" t="n">
        <v>5343.5</v>
      </c>
      <c r="Z45" s="7" t="n">
        <v>5</v>
      </c>
      <c r="AA45" s="7" t="n">
        <v>9146.25</v>
      </c>
      <c r="AB45" s="7" t="n">
        <v>13</v>
      </c>
      <c r="AC45" s="7" t="n">
        <v>1</v>
      </c>
      <c r="AD45" s="7" t="n">
        <v>25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1</v>
      </c>
      <c r="AI45" s="7" t="n">
        <v>8664.5</v>
      </c>
      <c r="AJ45" s="7" t="n">
        <v>8</v>
      </c>
      <c r="AK45" s="7" t="n">
        <v>14627.5</v>
      </c>
      <c r="AL45" s="7" t="n">
        <v>22</v>
      </c>
      <c r="AM45" s="7" t="n">
        <v>1</v>
      </c>
      <c r="AN45" s="7" t="n">
        <v>25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1</v>
      </c>
      <c r="AS45" s="7" t="n">
        <v>2091</v>
      </c>
      <c r="AT45" s="7" t="n">
        <v>2</v>
      </c>
      <c r="AU45" s="7" t="n">
        <v>4692.5</v>
      </c>
      <c r="AV45" s="7" t="n">
        <v>7</v>
      </c>
      <c r="AW45" s="7" t="n">
        <v>0</v>
      </c>
      <c r="AX45" s="7" t="n">
        <v>11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750.6222222222223</v>
      </c>
      <c r="BQ45" s="7">
        <f>BO45/31*31</f>
        <v/>
      </c>
      <c r="BR45" s="7">
        <f>IFERROR(BL45/BE45,0)</f>
        <v/>
      </c>
    </row>
    <row r="46">
      <c r="A46" s="6" t="n">
        <v>32</v>
      </c>
      <c r="B46" s="6" t="inlineStr">
        <is>
          <t>2026-02-01</t>
        </is>
      </c>
      <c r="C46" s="6" t="inlineStr">
        <is>
          <t>ПТ</t>
        </is>
      </c>
      <c r="D46" s="6" t="inlineStr">
        <is>
          <t>Перевощикова Анастасия Александровна</t>
        </is>
      </c>
      <c r="E46" s="7" t="n">
        <v>4099.5</v>
      </c>
      <c r="F46" s="7" t="n">
        <v>3</v>
      </c>
      <c r="G46" s="7" t="n">
        <v>1418.75</v>
      </c>
      <c r="H46" s="7" t="n">
        <v>2</v>
      </c>
      <c r="I46" s="7" t="n">
        <v>0</v>
      </c>
      <c r="J46" s="7" t="n">
        <v>11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8289</v>
      </c>
      <c r="P46" s="7" t="n">
        <v>6</v>
      </c>
      <c r="Q46" s="7" t="n">
        <v>3567.5</v>
      </c>
      <c r="R46" s="7" t="n">
        <v>5</v>
      </c>
      <c r="S46" s="7" t="n">
        <v>0</v>
      </c>
      <c r="T46" s="7" t="n">
        <v>11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7631</v>
      </c>
      <c r="Z46" s="7" t="n">
        <v>6</v>
      </c>
      <c r="AA46" s="7" t="n">
        <v>8713.75</v>
      </c>
      <c r="AB46" s="7" t="n">
        <v>12</v>
      </c>
      <c r="AC46" s="7" t="n">
        <v>0</v>
      </c>
      <c r="AD46" s="7" t="n">
        <v>11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7631</v>
      </c>
      <c r="AJ46" s="7" t="n">
        <v>6</v>
      </c>
      <c r="AK46" s="7" t="n">
        <v>6320</v>
      </c>
      <c r="AL46" s="7" t="n">
        <v>9</v>
      </c>
      <c r="AM46" s="7" t="n">
        <v>0</v>
      </c>
      <c r="AN46" s="7" t="n">
        <v>11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3662</v>
      </c>
      <c r="AT46" s="7" t="n">
        <v>3</v>
      </c>
      <c r="AU46" s="7" t="n">
        <v>2755</v>
      </c>
      <c r="AV46" s="7" t="n">
        <v>4</v>
      </c>
      <c r="AW46" s="7" t="n">
        <v>0</v>
      </c>
      <c r="AX46" s="7" t="n">
        <v>5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1082.555084745763</v>
      </c>
      <c r="BQ46" s="7">
        <f>BO46/31*31</f>
        <v/>
      </c>
      <c r="BR46" s="7">
        <f>IFERROR(BL46/BE46,0)</f>
        <v/>
      </c>
    </row>
    <row r="47">
      <c r="A47" s="6" t="n">
        <v>33</v>
      </c>
      <c r="B47" s="6" t="inlineStr">
        <is>
          <t>2026-02-01</t>
        </is>
      </c>
      <c r="C47" s="6" t="inlineStr">
        <is>
          <t>ПТ</t>
        </is>
      </c>
      <c r="D47" s="6" t="inlineStr">
        <is>
          <t>Перевощикова Марина Юрьевна</t>
        </is>
      </c>
      <c r="E47" s="7" t="n">
        <v>13465</v>
      </c>
      <c r="F47" s="7" t="n">
        <v>12</v>
      </c>
      <c r="G47" s="7" t="n">
        <v>0</v>
      </c>
      <c r="H47" s="7" t="n">
        <v>0</v>
      </c>
      <c r="I47" s="7" t="n">
        <v>1</v>
      </c>
      <c r="J47" s="7" t="n">
        <v>13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9292.5</v>
      </c>
      <c r="P47" s="7" t="n">
        <v>8</v>
      </c>
      <c r="Q47" s="7" t="n">
        <v>0</v>
      </c>
      <c r="R47" s="7" t="n">
        <v>0</v>
      </c>
      <c r="S47" s="7" t="n">
        <v>0</v>
      </c>
      <c r="T47" s="7" t="n">
        <v>13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10750</v>
      </c>
      <c r="Z47" s="7" t="n">
        <v>10</v>
      </c>
      <c r="AA47" s="7" t="n">
        <v>0</v>
      </c>
      <c r="AB47" s="7" t="n">
        <v>0</v>
      </c>
      <c r="AC47" s="7" t="n">
        <v>0</v>
      </c>
      <c r="AD47" s="7" t="n">
        <v>13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8782.5</v>
      </c>
      <c r="AJ47" s="7" t="n">
        <v>8</v>
      </c>
      <c r="AK47" s="7" t="n">
        <v>0</v>
      </c>
      <c r="AL47" s="7" t="n">
        <v>0</v>
      </c>
      <c r="AM47" s="7" t="n">
        <v>0</v>
      </c>
      <c r="AN47" s="7" t="n">
        <v>13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3327.5</v>
      </c>
      <c r="AT47" s="7" t="n">
        <v>3</v>
      </c>
      <c r="AU47" s="7" t="n">
        <v>0</v>
      </c>
      <c r="AV47" s="7" t="n">
        <v>0</v>
      </c>
      <c r="AW47" s="7" t="n">
        <v>1</v>
      </c>
      <c r="AX47" s="7" t="n">
        <v>5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1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1034.139402985075</v>
      </c>
      <c r="BQ47" s="7">
        <f>BO47/31*31</f>
        <v/>
      </c>
      <c r="BR47" s="7">
        <f>IFERROR(BL47/BE47,0)</f>
        <v/>
      </c>
    </row>
    <row r="48">
      <c r="A48" s="6" t="n">
        <v>34</v>
      </c>
      <c r="B48" s="6" t="inlineStr">
        <is>
          <t>2026-02-01</t>
        </is>
      </c>
      <c r="C48" s="6" t="inlineStr">
        <is>
          <t>ПТ</t>
        </is>
      </c>
      <c r="D48" s="6" t="inlineStr">
        <is>
          <t>Сентябов Дмитрий Григорьевич</t>
        </is>
      </c>
      <c r="E48" s="7" t="n">
        <v>1047.5</v>
      </c>
      <c r="F48" s="7" t="n">
        <v>1</v>
      </c>
      <c r="G48" s="7" t="n">
        <v>0</v>
      </c>
      <c r="H48" s="7" t="n">
        <v>0</v>
      </c>
      <c r="I48" s="7" t="n">
        <v>0</v>
      </c>
      <c r="J48" s="7" t="n">
        <v>2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1047.5</v>
      </c>
      <c r="P48" s="7" t="n">
        <v>1</v>
      </c>
      <c r="Q48" s="7" t="n">
        <v>0</v>
      </c>
      <c r="R48" s="7" t="n">
        <v>0</v>
      </c>
      <c r="S48" s="7" t="n">
        <v>0</v>
      </c>
      <c r="T48" s="7" t="n">
        <v>2</v>
      </c>
      <c r="U48" s="7">
        <f>ROUND(T48*BP48/100,0)*100</f>
        <v/>
      </c>
      <c r="V48" s="7" t="n">
        <v>0</v>
      </c>
      <c r="W48" s="7">
        <f>O48-U48</f>
        <v/>
      </c>
      <c r="X48" s="7" t="n">
        <v>0</v>
      </c>
      <c r="Y48" s="7" t="n">
        <v>0</v>
      </c>
      <c r="Z48" s="7" t="n">
        <v>0</v>
      </c>
      <c r="AA48" s="7" t="n">
        <v>0</v>
      </c>
      <c r="AB48" s="7" t="n">
        <v>0</v>
      </c>
      <c r="AC48" s="7" t="n">
        <v>0</v>
      </c>
      <c r="AD48" s="7" t="n">
        <v>2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1047.5</v>
      </c>
      <c r="AJ48" s="7" t="n">
        <v>1</v>
      </c>
      <c r="AK48" s="7" t="n">
        <v>0</v>
      </c>
      <c r="AL48" s="7" t="n">
        <v>0</v>
      </c>
      <c r="AM48" s="7" t="n">
        <v>0</v>
      </c>
      <c r="AN48" s="7" t="n">
        <v>2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0</v>
      </c>
      <c r="AT48" s="7" t="n">
        <v>0</v>
      </c>
      <c r="AU48" s="7" t="n">
        <v>0</v>
      </c>
      <c r="AV48" s="7" t="n">
        <v>0</v>
      </c>
      <c r="AW48" s="7" t="n">
        <v>0</v>
      </c>
      <c r="AX48" s="7" t="n">
        <v>1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835.85</v>
      </c>
      <c r="BQ48" s="7">
        <f>BO48/31*31</f>
        <v/>
      </c>
      <c r="BR48" s="7">
        <f>IFERROR(BL48/BE48,0)</f>
        <v/>
      </c>
    </row>
    <row r="49">
      <c r="A49" s="6" t="n">
        <v>35</v>
      </c>
      <c r="B49" s="6" t="inlineStr">
        <is>
          <t>2026-02-01</t>
        </is>
      </c>
      <c r="C49" s="6" t="inlineStr">
        <is>
          <t>ПТ</t>
        </is>
      </c>
      <c r="D49" s="6" t="inlineStr">
        <is>
          <t>Смирнова Татьяна Ивановна</t>
        </is>
      </c>
      <c r="E49" s="7" t="n">
        <v>4825.63</v>
      </c>
      <c r="F49" s="7" t="n">
        <v>3</v>
      </c>
      <c r="G49" s="7" t="n">
        <v>0</v>
      </c>
      <c r="H49" s="7" t="n">
        <v>0</v>
      </c>
      <c r="I49" s="7" t="n">
        <v>1</v>
      </c>
      <c r="J49" s="7" t="n">
        <v>4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9723.75</v>
      </c>
      <c r="P49" s="7" t="n">
        <v>6</v>
      </c>
      <c r="Q49" s="7" t="n">
        <v>0</v>
      </c>
      <c r="R49" s="7" t="n">
        <v>0</v>
      </c>
      <c r="S49" s="7" t="n">
        <v>0</v>
      </c>
      <c r="T49" s="7" t="n">
        <v>4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6318.75</v>
      </c>
      <c r="Z49" s="7" t="n">
        <v>4</v>
      </c>
      <c r="AA49" s="7" t="n">
        <v>0</v>
      </c>
      <c r="AB49" s="7" t="n">
        <v>0</v>
      </c>
      <c r="AC49" s="7" t="n">
        <v>0</v>
      </c>
      <c r="AD49" s="7" t="n">
        <v>4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7193.75</v>
      </c>
      <c r="AJ49" s="7" t="n">
        <v>5</v>
      </c>
      <c r="AK49" s="7" t="n">
        <v>0</v>
      </c>
      <c r="AL49" s="7" t="n">
        <v>0</v>
      </c>
      <c r="AM49" s="7" t="n">
        <v>0</v>
      </c>
      <c r="AN49" s="7" t="n">
        <v>4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1</v>
      </c>
      <c r="AX49" s="7" t="n">
        <v>2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1308.695652173913</v>
      </c>
      <c r="BQ49" s="7">
        <f>BO49/31*31</f>
        <v/>
      </c>
      <c r="BR49" s="7">
        <f>IFERROR(BL49/BE49,0)</f>
        <v/>
      </c>
    </row>
    <row r="50">
      <c r="A50" s="6" t="n">
        <v>36</v>
      </c>
      <c r="B50" s="6" t="inlineStr">
        <is>
          <t>2026-02-01</t>
        </is>
      </c>
      <c r="C50" s="6" t="inlineStr">
        <is>
          <t>ПТ</t>
        </is>
      </c>
      <c r="D50" s="6" t="inlineStr">
        <is>
          <t>Соболева Алена Сергеевна</t>
        </is>
      </c>
      <c r="E50" s="7" t="n">
        <v>0</v>
      </c>
      <c r="F50" s="7" t="n">
        <v>0</v>
      </c>
      <c r="G50" s="7" t="n">
        <v>0</v>
      </c>
      <c r="H50" s="7" t="n">
        <v>0</v>
      </c>
      <c r="I50" s="7" t="n">
        <v>0</v>
      </c>
      <c r="J50" s="7" t="n">
        <v>0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0</v>
      </c>
      <c r="P50" s="7" t="n">
        <v>0</v>
      </c>
      <c r="Q50" s="7" t="n">
        <v>0</v>
      </c>
      <c r="R50" s="7" t="n">
        <v>0</v>
      </c>
      <c r="S50" s="7" t="n">
        <v>0</v>
      </c>
      <c r="T50" s="7" t="n">
        <v>0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0</v>
      </c>
      <c r="Z50" s="7" t="n">
        <v>0</v>
      </c>
      <c r="AA50" s="7" t="n">
        <v>0</v>
      </c>
      <c r="AB50" s="7" t="n">
        <v>0</v>
      </c>
      <c r="AC50" s="7" t="n">
        <v>0</v>
      </c>
      <c r="AD50" s="7" t="n">
        <v>0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0</v>
      </c>
      <c r="AI50" s="7" t="n">
        <v>0</v>
      </c>
      <c r="AJ50" s="7" t="n">
        <v>0</v>
      </c>
      <c r="AK50" s="7" t="n">
        <v>0</v>
      </c>
      <c r="AL50" s="7" t="n">
        <v>0</v>
      </c>
      <c r="AM50" s="7" t="n">
        <v>0</v>
      </c>
      <c r="AN50" s="7" t="n">
        <v>0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0</v>
      </c>
      <c r="AT50" s="7" t="n">
        <v>0</v>
      </c>
      <c r="AU50" s="7" t="n">
        <v>0</v>
      </c>
      <c r="AV50" s="7" t="n">
        <v>0</v>
      </c>
      <c r="AW50" s="7" t="n">
        <v>0</v>
      </c>
      <c r="AX50" s="7" t="n">
        <v>0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1230</v>
      </c>
      <c r="BQ50" s="7">
        <f>BO50/31*31</f>
        <v/>
      </c>
      <c r="BR50" s="7">
        <f>IFERROR(BL50/BE50,0)</f>
        <v/>
      </c>
    </row>
    <row r="51">
      <c r="A51" s="6" t="n">
        <v>37</v>
      </c>
      <c r="B51" s="6" t="inlineStr">
        <is>
          <t>2026-02-01</t>
        </is>
      </c>
      <c r="C51" s="6" t="inlineStr">
        <is>
          <t>ПТ</t>
        </is>
      </c>
      <c r="D51" s="6" t="inlineStr">
        <is>
          <t>Широбокова Юлия Витальевна</t>
        </is>
      </c>
      <c r="E51" s="7" t="n">
        <v>31921</v>
      </c>
      <c r="F51" s="7" t="n">
        <v>25</v>
      </c>
      <c r="G51" s="7" t="n">
        <v>0</v>
      </c>
      <c r="H51" s="7" t="n">
        <v>0</v>
      </c>
      <c r="I51" s="7" t="n">
        <v>0</v>
      </c>
      <c r="J51" s="7" t="n">
        <v>29</v>
      </c>
      <c r="K51" s="7">
        <f>ROUND(J51*BP51/100,0)*100</f>
        <v/>
      </c>
      <c r="L51" s="7" t="n">
        <v>0</v>
      </c>
      <c r="M51" s="7">
        <f>E51-K51</f>
        <v/>
      </c>
      <c r="N51" s="7" t="n">
        <v>1</v>
      </c>
      <c r="O51" s="7" t="n">
        <v>46345</v>
      </c>
      <c r="P51" s="7" t="n">
        <v>36</v>
      </c>
      <c r="Q51" s="7" t="n">
        <v>0</v>
      </c>
      <c r="R51" s="7" t="n">
        <v>0</v>
      </c>
      <c r="S51" s="7" t="n">
        <v>0</v>
      </c>
      <c r="T51" s="7" t="n">
        <v>29</v>
      </c>
      <c r="U51" s="7">
        <f>ROUND(T51*BP51/100,0)*100</f>
        <v/>
      </c>
      <c r="V51" s="7" t="n">
        <v>0</v>
      </c>
      <c r="W51" s="7">
        <f>O51-U51</f>
        <v/>
      </c>
      <c r="X51" s="7" t="n">
        <v>5</v>
      </c>
      <c r="Y51" s="7" t="n">
        <v>39583</v>
      </c>
      <c r="Z51" s="7" t="n">
        <v>30</v>
      </c>
      <c r="AA51" s="7" t="n">
        <v>0</v>
      </c>
      <c r="AB51" s="7" t="n">
        <v>0</v>
      </c>
      <c r="AC51" s="7" t="n">
        <v>4</v>
      </c>
      <c r="AD51" s="7" t="n">
        <v>29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4</v>
      </c>
      <c r="AI51" s="7" t="n">
        <v>50215</v>
      </c>
      <c r="AJ51" s="7" t="n">
        <v>39</v>
      </c>
      <c r="AK51" s="7" t="n">
        <v>0</v>
      </c>
      <c r="AL51" s="7" t="n">
        <v>0</v>
      </c>
      <c r="AM51" s="7" t="n">
        <v>0</v>
      </c>
      <c r="AN51" s="7" t="n">
        <v>29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2</v>
      </c>
      <c r="AS51" s="7" t="n">
        <v>9043.5</v>
      </c>
      <c r="AT51" s="7" t="n">
        <v>7</v>
      </c>
      <c r="AU51" s="7" t="n">
        <v>0</v>
      </c>
      <c r="AV51" s="7" t="n">
        <v>0</v>
      </c>
      <c r="AW51" s="7" t="n">
        <v>0</v>
      </c>
      <c r="AX51" s="7" t="n">
        <v>12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1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1341.482142857143</v>
      </c>
      <c r="BQ51" s="7">
        <f>BO51/31*31</f>
        <v/>
      </c>
      <c r="BR51" s="7">
        <f>IFERROR(BL51/BE51,0)</f>
        <v/>
      </c>
    </row>
    <row r="52">
      <c r="A52" s="8" t="n"/>
      <c r="B52" s="8" t="n"/>
      <c r="C52" s="8" t="n"/>
      <c r="D52" s="8" t="inlineStr">
        <is>
          <t>Итого ГП</t>
        </is>
      </c>
      <c r="E52" s="9">
        <f>SUM(E45:E51)</f>
        <v/>
      </c>
      <c r="F52" s="9">
        <f>SUM(F45:F51)</f>
        <v/>
      </c>
      <c r="G52" s="9">
        <f>SUM(G45:G51)</f>
        <v/>
      </c>
      <c r="H52" s="9">
        <f>SUM(H45:H51)</f>
        <v/>
      </c>
      <c r="I52" s="9">
        <f>SUM(I45:I51)</f>
        <v/>
      </c>
      <c r="J52" s="9">
        <f>SUM(J45:J51)</f>
        <v/>
      </c>
      <c r="K52" s="9">
        <f>SUM(K45:K51)</f>
        <v/>
      </c>
      <c r="L52" s="9">
        <f>SUM(L45:L51)</f>
        <v/>
      </c>
      <c r="M52" s="9">
        <f>SUM(M45:M51)</f>
        <v/>
      </c>
      <c r="N52" s="9">
        <f>SUM(N45:N51)</f>
        <v/>
      </c>
      <c r="O52" s="9">
        <f>SUM(O45:O51)</f>
        <v/>
      </c>
      <c r="P52" s="9">
        <f>SUM(P45:P51)</f>
        <v/>
      </c>
      <c r="Q52" s="9">
        <f>SUM(Q45:Q51)</f>
        <v/>
      </c>
      <c r="R52" s="9">
        <f>SUM(R45:R51)</f>
        <v/>
      </c>
      <c r="S52" s="9">
        <f>SUM(S45:S51)</f>
        <v/>
      </c>
      <c r="T52" s="9">
        <f>SUM(T45:T51)</f>
        <v/>
      </c>
      <c r="U52" s="9">
        <f>SUM(U45:U51)</f>
        <v/>
      </c>
      <c r="V52" s="9">
        <f>SUM(V45:V51)</f>
        <v/>
      </c>
      <c r="W52" s="9">
        <f>SUM(W45:W51)</f>
        <v/>
      </c>
      <c r="X52" s="9">
        <f>SUM(X45:X51)</f>
        <v/>
      </c>
      <c r="Y52" s="9">
        <f>SUM(Y45:Y51)</f>
        <v/>
      </c>
      <c r="Z52" s="9">
        <f>SUM(Z45:Z51)</f>
        <v/>
      </c>
      <c r="AA52" s="9">
        <f>SUM(AA45:AA51)</f>
        <v/>
      </c>
      <c r="AB52" s="9">
        <f>SUM(AB45:AB51)</f>
        <v/>
      </c>
      <c r="AC52" s="9">
        <f>SUM(AC45:AC51)</f>
        <v/>
      </c>
      <c r="AD52" s="9">
        <f>SUM(AD45:AD51)</f>
        <v/>
      </c>
      <c r="AE52" s="9">
        <f>SUM(AE45:AE51)</f>
        <v/>
      </c>
      <c r="AF52" s="9">
        <f>SUM(AF45:AF51)</f>
        <v/>
      </c>
      <c r="AG52" s="9">
        <f>SUM(AG45:AG51)</f>
        <v/>
      </c>
      <c r="AH52" s="9">
        <f>SUM(AH45:AH51)</f>
        <v/>
      </c>
      <c r="AI52" s="9">
        <f>SUM(AI45:AI51)</f>
        <v/>
      </c>
      <c r="AJ52" s="9">
        <f>SUM(AJ45:AJ51)</f>
        <v/>
      </c>
      <c r="AK52" s="9">
        <f>SUM(AK45:AK51)</f>
        <v/>
      </c>
      <c r="AL52" s="9">
        <f>SUM(AL45:AL51)</f>
        <v/>
      </c>
      <c r="AM52" s="9">
        <f>SUM(AM45:AM51)</f>
        <v/>
      </c>
      <c r="AN52" s="9">
        <f>SUM(AN45:AN51)</f>
        <v/>
      </c>
      <c r="AO52" s="9">
        <f>SUM(AO45:AO51)</f>
        <v/>
      </c>
      <c r="AP52" s="9">
        <f>SUM(AP45:AP51)</f>
        <v/>
      </c>
      <c r="AQ52" s="9">
        <f>SUM(AQ45:AQ51)</f>
        <v/>
      </c>
      <c r="AR52" s="9">
        <f>SUM(AR45:AR51)</f>
        <v/>
      </c>
      <c r="AS52" s="9">
        <f>SUM(AS45:AS51)</f>
        <v/>
      </c>
      <c r="AT52" s="9">
        <f>SUM(AT45:AT51)</f>
        <v/>
      </c>
      <c r="AU52" s="9">
        <f>SUM(AU45:AU51)</f>
        <v/>
      </c>
      <c r="AV52" s="9">
        <f>SUM(AV45:AV51)</f>
        <v/>
      </c>
      <c r="AW52" s="9">
        <f>SUM(AW45:AW51)</f>
        <v/>
      </c>
      <c r="AX52" s="9">
        <f>SUM(AX45:AX51)</f>
        <v/>
      </c>
      <c r="AY52" s="9">
        <f>SUM(AY45:AY51)</f>
        <v/>
      </c>
      <c r="AZ52" s="9">
        <f>SUM(AZ45:AZ51)</f>
        <v/>
      </c>
      <c r="BA52" s="9">
        <f>SUM(BA45:BA51)</f>
        <v/>
      </c>
      <c r="BB52" s="9">
        <f>SUM(BB45:BB51)</f>
        <v/>
      </c>
      <c r="BC52" s="9">
        <f>SUM(BC45:BC51)</f>
        <v/>
      </c>
      <c r="BD52" s="9">
        <f>SUM(BD45:BD51)</f>
        <v/>
      </c>
      <c r="BE52" s="9">
        <f>SUM(BE45:BE51)</f>
        <v/>
      </c>
      <c r="BF52" s="9">
        <f>SUM(BF45:BF51)</f>
        <v/>
      </c>
      <c r="BG52" s="9">
        <f>SUM(BG45:BG51)</f>
        <v/>
      </c>
      <c r="BH52" s="9">
        <f>SUM(BH45:BH51)</f>
        <v/>
      </c>
      <c r="BI52" s="9">
        <f>SUM(BI45:BI51)</f>
        <v/>
      </c>
      <c r="BJ52" s="9">
        <f>SUM(BJ45:BJ51)</f>
        <v/>
      </c>
      <c r="BK52" s="9">
        <f>SUM(BK45:BK51)</f>
        <v/>
      </c>
      <c r="BL52" s="9">
        <f>SUM(BL45:BL51)</f>
        <v/>
      </c>
      <c r="BM52" s="9">
        <f>SUM(BM45:BM51)</f>
        <v/>
      </c>
      <c r="BN52" s="9">
        <f>SUM(BN45:BN51)</f>
        <v/>
      </c>
      <c r="BO52" s="9">
        <f>SUM(BO45:BO51)</f>
        <v/>
      </c>
      <c r="BP52" s="9">
        <f>IFERROR(BK52/BD52,0)</f>
        <v/>
      </c>
      <c r="BQ52" s="9">
        <f>BO52/31*31</f>
        <v/>
      </c>
      <c r="BR52" s="9">
        <f>IFERROR(BL52/BE52,0)</f>
        <v/>
      </c>
    </row>
    <row r="54">
      <c r="A54" s="5" t="n"/>
      <c r="B54" s="5" t="n"/>
      <c r="C54" s="5" t="n"/>
      <c r="D54" s="5" t="inlineStr">
        <is>
          <t>БОЕВЫЕ ИСКУССТВА</t>
        </is>
      </c>
      <c r="E54" s="5" t="n"/>
      <c r="F54" s="5" t="n"/>
      <c r="G54" s="5" t="n"/>
      <c r="H54" s="5" t="n"/>
      <c r="I54" s="5" t="n"/>
      <c r="J54" s="5" t="n"/>
      <c r="K54" s="5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  <c r="AC54" s="5" t="n"/>
      <c r="AD54" s="5" t="n"/>
      <c r="AE54" s="5" t="n"/>
      <c r="AF54" s="5" t="n"/>
      <c r="AG54" s="5" t="n"/>
      <c r="AH54" s="5" t="n"/>
      <c r="AI54" s="5" t="n"/>
      <c r="AJ54" s="5" t="n"/>
      <c r="AK54" s="5" t="n"/>
      <c r="AL54" s="5" t="n"/>
      <c r="AM54" s="5" t="n"/>
      <c r="AN54" s="5" t="n"/>
      <c r="AO54" s="5" t="n"/>
      <c r="AP54" s="5" t="n"/>
      <c r="AQ54" s="5" t="n"/>
      <c r="AR54" s="5" t="n"/>
      <c r="AS54" s="5" t="n"/>
      <c r="AT54" s="5" t="n"/>
      <c r="AU54" s="5" t="n"/>
      <c r="AV54" s="5" t="n"/>
      <c r="AW54" s="5" t="n"/>
      <c r="AX54" s="5" t="n"/>
      <c r="AY54" s="5" t="n"/>
      <c r="AZ54" s="5" t="n"/>
      <c r="BA54" s="5" t="n"/>
      <c r="BB54" s="5" t="n"/>
      <c r="BC54" s="5" t="n"/>
      <c r="BD54" s="5" t="n"/>
      <c r="BE54" s="5" t="n"/>
      <c r="BF54" s="5" t="n"/>
      <c r="BG54" s="5" t="n"/>
      <c r="BH54" s="5" t="n"/>
      <c r="BI54" s="5" t="n"/>
      <c r="BJ54" s="5" t="n"/>
      <c r="BK54" s="5" t="n"/>
      <c r="BL54" s="5" t="n"/>
      <c r="BM54" s="5" t="n"/>
      <c r="BN54" s="5" t="n"/>
      <c r="BO54" s="5" t="n"/>
      <c r="BP54" s="5" t="n"/>
      <c r="BQ54" s="5" t="n"/>
      <c r="BR54" s="5" t="n"/>
    </row>
    <row r="55">
      <c r="A55" s="4" t="inlineStr">
        <is>
          <t>№</t>
        </is>
      </c>
      <c r="B55" s="4" t="inlineStr">
        <is>
          <t>Дата начала</t>
        </is>
      </c>
      <c r="C55" s="4" t="inlineStr">
        <is>
          <t>Статус</t>
        </is>
      </c>
      <c r="D55" s="4" t="inlineStr">
        <is>
          <t>ФИО</t>
        </is>
      </c>
      <c r="E55" s="4" t="inlineStr">
        <is>
          <t>Факт $ из 1С</t>
        </is>
      </c>
      <c r="F55" s="4" t="inlineStr">
        <is>
          <t>Факт ПТ</t>
        </is>
      </c>
      <c r="G55" s="4" t="inlineStr">
        <is>
          <t>Факт $ МГ/секции</t>
        </is>
      </c>
      <c r="H55" s="4" t="inlineStr">
        <is>
          <t>Факт МГ/секции</t>
        </is>
      </c>
      <c r="I55" s="4" t="inlineStr">
        <is>
          <t>Факт ВПТ</t>
        </is>
      </c>
      <c r="J55" s="4" t="inlineStr">
        <is>
          <t>Тех. задание ПТ</t>
        </is>
      </c>
      <c r="K55" s="4" t="inlineStr">
        <is>
          <t>Тех задание $</t>
        </is>
      </c>
      <c r="L55" s="4" t="inlineStr">
        <is>
          <t>Тех. задание ВПТ</t>
        </is>
      </c>
      <c r="M55" s="4" t="inlineStr">
        <is>
          <t>Разница ПТ $</t>
        </is>
      </c>
      <c r="N55" s="4" t="inlineStr">
        <is>
          <t>Факт СПЛИТ</t>
        </is>
      </c>
      <c r="O55" s="4" t="inlineStr">
        <is>
          <t>Факт $ из 1С</t>
        </is>
      </c>
      <c r="P55" s="4" t="inlineStr">
        <is>
          <t>Факт ПТ</t>
        </is>
      </c>
      <c r="Q55" s="4" t="inlineStr">
        <is>
          <t>Факт $ МГ/секции</t>
        </is>
      </c>
      <c r="R55" s="4" t="inlineStr">
        <is>
          <t>Факт МГ/секции</t>
        </is>
      </c>
      <c r="S55" s="4" t="inlineStr">
        <is>
          <t>Факт ВПТ</t>
        </is>
      </c>
      <c r="T55" s="4" t="inlineStr">
        <is>
          <t>Тех. задание ПТ</t>
        </is>
      </c>
      <c r="U55" s="4" t="inlineStr">
        <is>
          <t>Тех задание $</t>
        </is>
      </c>
      <c r="V55" s="4" t="inlineStr">
        <is>
          <t>Тех. задание ВПТ</t>
        </is>
      </c>
      <c r="W55" s="4" t="inlineStr">
        <is>
          <t>Разница ПТ $</t>
        </is>
      </c>
      <c r="X55" s="4" t="inlineStr">
        <is>
          <t>Факт СПЛИТ</t>
        </is>
      </c>
      <c r="Y55" s="4" t="inlineStr">
        <is>
          <t>Факт $ из 1С</t>
        </is>
      </c>
      <c r="Z55" s="4" t="inlineStr">
        <is>
          <t>Факт ПТ</t>
        </is>
      </c>
      <c r="AA55" s="4" t="inlineStr">
        <is>
          <t>Факт $ МГ/секции</t>
        </is>
      </c>
      <c r="AB55" s="4" t="inlineStr">
        <is>
          <t>Факт МГ/секции</t>
        </is>
      </c>
      <c r="AC55" s="4" t="inlineStr">
        <is>
          <t>Факт ВПТ</t>
        </is>
      </c>
      <c r="AD55" s="4" t="inlineStr">
        <is>
          <t>Тех. задание ПТ</t>
        </is>
      </c>
      <c r="AE55" s="4" t="inlineStr">
        <is>
          <t>Тех задание $</t>
        </is>
      </c>
      <c r="AF55" s="4" t="inlineStr">
        <is>
          <t>Тех. задание ВПТ</t>
        </is>
      </c>
      <c r="AG55" s="4" t="inlineStr">
        <is>
          <t>Разница ПТ $</t>
        </is>
      </c>
      <c r="AH55" s="4" t="inlineStr">
        <is>
          <t>Факт СПЛИТ</t>
        </is>
      </c>
      <c r="AI55" s="4" t="inlineStr">
        <is>
          <t>Факт $ из 1С</t>
        </is>
      </c>
      <c r="AJ55" s="4" t="inlineStr">
        <is>
          <t>Факт ПТ</t>
        </is>
      </c>
      <c r="AK55" s="4" t="inlineStr">
        <is>
          <t>Факт $ МГ/секции</t>
        </is>
      </c>
      <c r="AL55" s="4" t="inlineStr">
        <is>
          <t>Факт МГ/секции</t>
        </is>
      </c>
      <c r="AM55" s="4" t="inlineStr">
        <is>
          <t>Факт ВПТ</t>
        </is>
      </c>
      <c r="AN55" s="4" t="inlineStr">
        <is>
          <t>Тех. задание ПТ</t>
        </is>
      </c>
      <c r="AO55" s="4" t="inlineStr">
        <is>
          <t>Тех задание $</t>
        </is>
      </c>
      <c r="AP55" s="4" t="inlineStr">
        <is>
          <t>Тех. задание ВПТ</t>
        </is>
      </c>
      <c r="AQ55" s="4" t="inlineStr">
        <is>
          <t>Разница ПТ $</t>
        </is>
      </c>
      <c r="AR55" s="4" t="inlineStr">
        <is>
          <t>Факт СПЛИТ</t>
        </is>
      </c>
      <c r="AS55" s="4" t="inlineStr">
        <is>
          <t>Факт $ из 1С</t>
        </is>
      </c>
      <c r="AT55" s="4" t="inlineStr">
        <is>
          <t>Факт ПТ</t>
        </is>
      </c>
      <c r="AU55" s="4" t="inlineStr">
        <is>
          <t>Факт $ МГ/секции</t>
        </is>
      </c>
      <c r="AV55" s="4" t="inlineStr">
        <is>
          <t>Факт МГ/секции</t>
        </is>
      </c>
      <c r="AW55" s="4" t="inlineStr">
        <is>
          <t>Факт ВПТ</t>
        </is>
      </c>
      <c r="AX55" s="4" t="inlineStr">
        <is>
          <t>Тех. задание ПТ</t>
        </is>
      </c>
      <c r="AY55" s="4" t="inlineStr">
        <is>
          <t>Тех задание $</t>
        </is>
      </c>
      <c r="AZ55" s="4" t="inlineStr">
        <is>
          <t>Тех. задание ВПТ</t>
        </is>
      </c>
      <c r="BA55" s="4" t="inlineStr">
        <is>
          <t>Разница ПТ $</t>
        </is>
      </c>
      <c r="BB55" s="4" t="inlineStr">
        <is>
          <t>Факт СПЛИТ</t>
        </is>
      </c>
      <c r="BC55" s="4" t="inlineStr"/>
      <c r="BD55" s="4" t="inlineStr">
        <is>
          <t>Тех. задание ПТ</t>
        </is>
      </c>
      <c r="BE55" s="4" t="inlineStr">
        <is>
          <t>Факт ПТ</t>
        </is>
      </c>
      <c r="BF55" s="4" t="inlineStr">
        <is>
          <t>Факт СПЛИТ</t>
        </is>
      </c>
      <c r="BG55" s="4" t="inlineStr">
        <is>
          <t>Тех. задание ВПТ</t>
        </is>
      </c>
      <c r="BH55" s="4" t="inlineStr">
        <is>
          <t>Факт ВПТ</t>
        </is>
      </c>
      <c r="BI55" s="4" t="inlineStr">
        <is>
          <t>Тех. задание</t>
        </is>
      </c>
      <c r="BJ55" s="4" t="inlineStr">
        <is>
          <t>Факт</t>
        </is>
      </c>
      <c r="BK55" s="4" t="inlineStr">
        <is>
          <t>Тех задание $</t>
        </is>
      </c>
      <c r="BL55" s="4" t="inlineStr">
        <is>
          <t>Факт ПТ 1С $</t>
        </is>
      </c>
      <c r="BM55" s="4" t="inlineStr">
        <is>
          <t>Факт МГ/секции 1С $</t>
        </is>
      </c>
      <c r="BN55" s="4" t="inlineStr">
        <is>
          <t>Прочие услуги $</t>
        </is>
      </c>
      <c r="BO55" s="4" t="inlineStr">
        <is>
          <t>Факт общий $</t>
        </is>
      </c>
      <c r="BP55" s="4" t="inlineStr">
        <is>
          <t>Средняя стоимость ПТ прошлого месяца $</t>
        </is>
      </c>
      <c r="BQ55" s="4" t="inlineStr">
        <is>
          <t>Ранрейт $</t>
        </is>
      </c>
      <c r="BR55" s="4" t="inlineStr">
        <is>
          <t>Средняя стоимость ПТ на новый месяц</t>
        </is>
      </c>
    </row>
    <row r="56">
      <c r="A56" s="6" t="n">
        <v>38</v>
      </c>
      <c r="B56" s="6" t="inlineStr">
        <is>
          <t>2026-02-01</t>
        </is>
      </c>
      <c r="C56" s="6" t="inlineStr">
        <is>
          <t>ПТ</t>
        </is>
      </c>
      <c r="D56" s="6" t="inlineStr">
        <is>
          <t>Колесников Сергей Юрьевич</t>
        </is>
      </c>
      <c r="E56" s="7" t="n">
        <v>12747.5</v>
      </c>
      <c r="F56" s="7" t="n">
        <v>11</v>
      </c>
      <c r="G56" s="7" t="n">
        <v>20105</v>
      </c>
      <c r="H56" s="7" t="n">
        <v>33</v>
      </c>
      <c r="I56" s="7" t="n">
        <v>0</v>
      </c>
      <c r="J56" s="7" t="n">
        <v>35</v>
      </c>
      <c r="K56" s="7">
        <f>ROUND(J56*BP56/100,0)*100</f>
        <v/>
      </c>
      <c r="L56" s="7" t="n">
        <v>0</v>
      </c>
      <c r="M56" s="7">
        <f>E56-K56</f>
        <v/>
      </c>
      <c r="N56" s="7" t="n">
        <v>0</v>
      </c>
      <c r="O56" s="7" t="n">
        <v>12655</v>
      </c>
      <c r="P56" s="7" t="n">
        <v>11</v>
      </c>
      <c r="Q56" s="7" t="n">
        <v>16958.75</v>
      </c>
      <c r="R56" s="7" t="n">
        <v>27</v>
      </c>
      <c r="S56" s="7" t="n">
        <v>2</v>
      </c>
      <c r="T56" s="7" t="n">
        <v>35</v>
      </c>
      <c r="U56" s="7">
        <f>ROUND(T56*BP56/100,0)*100</f>
        <v/>
      </c>
      <c r="V56" s="7" t="n">
        <v>0</v>
      </c>
      <c r="W56" s="7">
        <f>O56-U56</f>
        <v/>
      </c>
      <c r="X56" s="7" t="n">
        <v>0</v>
      </c>
      <c r="Y56" s="7" t="n">
        <v>12595</v>
      </c>
      <c r="Z56" s="7" t="n">
        <v>11</v>
      </c>
      <c r="AA56" s="7" t="n">
        <v>25018.75</v>
      </c>
      <c r="AB56" s="7" t="n">
        <v>40</v>
      </c>
      <c r="AC56" s="7" t="n">
        <v>0</v>
      </c>
      <c r="AD56" s="7" t="n">
        <v>35</v>
      </c>
      <c r="AE56" s="7">
        <f>ROUND(AD56*BP56/100,0)*100</f>
        <v/>
      </c>
      <c r="AF56" s="7" t="n">
        <v>0</v>
      </c>
      <c r="AG56" s="7">
        <f>Y56-AE56</f>
        <v/>
      </c>
      <c r="AH56" s="7" t="n">
        <v>0</v>
      </c>
      <c r="AI56" s="7" t="n">
        <v>14551.5</v>
      </c>
      <c r="AJ56" s="7" t="n">
        <v>13</v>
      </c>
      <c r="AK56" s="7" t="n">
        <v>18005</v>
      </c>
      <c r="AL56" s="7" t="n">
        <v>28</v>
      </c>
      <c r="AM56" s="7" t="n">
        <v>0</v>
      </c>
      <c r="AN56" s="7" t="n">
        <v>35</v>
      </c>
      <c r="AO56" s="7">
        <f>ROUND(AN56*BP56/100,0)*100</f>
        <v/>
      </c>
      <c r="AP56" s="7" t="n">
        <v>0</v>
      </c>
      <c r="AQ56" s="7">
        <f>AI56-AO56</f>
        <v/>
      </c>
      <c r="AR56" s="7" t="n">
        <v>0</v>
      </c>
      <c r="AS56" s="7" t="n">
        <v>6795</v>
      </c>
      <c r="AT56" s="7" t="n">
        <v>6</v>
      </c>
      <c r="AU56" s="7" t="n">
        <v>3467.5</v>
      </c>
      <c r="AV56" s="7" t="n">
        <v>6</v>
      </c>
      <c r="AW56" s="7" t="n">
        <v>0</v>
      </c>
      <c r="AX56" s="7" t="n">
        <v>15</v>
      </c>
      <c r="AY56" s="7">
        <f>ROUND(AX56*BP56/100,0)*100</f>
        <v/>
      </c>
      <c r="AZ56" s="7" t="n">
        <v>0</v>
      </c>
      <c r="BA56" s="7">
        <f>AS56-AY56</f>
        <v/>
      </c>
      <c r="BB56" s="7" t="n">
        <v>0</v>
      </c>
      <c r="BC56" s="6" t="n"/>
      <c r="BD56" s="7">
        <f>SUM(J56,T56,AD56,AN56,AX56)</f>
        <v/>
      </c>
      <c r="BE56" s="7">
        <f>SUM(F56,P56,Z56,AJ56,AT56)</f>
        <v/>
      </c>
      <c r="BF56" s="7">
        <f>SUM(N56,X56,AH56,AR56,BB56)</f>
        <v/>
      </c>
      <c r="BG56" s="7">
        <f>SUM(L56,V56,AF56,AP56,AZ56)</f>
        <v/>
      </c>
      <c r="BH56" s="7">
        <f>SUM(I56,S56,AC56,AM56,AW56)</f>
        <v/>
      </c>
      <c r="BI56" s="7" t="n">
        <v>0</v>
      </c>
      <c r="BJ56" s="7">
        <f>SUM(H56,R56,AB56,AL56,AV56)</f>
        <v/>
      </c>
      <c r="BK56" s="7">
        <f>SUM(K56,U56,AE56,AO56,AY56)</f>
        <v/>
      </c>
      <c r="BL56" s="7">
        <f>SUM(E56,O56,Y56,AI56,AS56)</f>
        <v/>
      </c>
      <c r="BM56" s="7">
        <f>SUM(G56,Q56,AA56,AK56,AU56)</f>
        <v/>
      </c>
      <c r="BN56" s="7" t="n">
        <v>0</v>
      </c>
      <c r="BO56" s="7">
        <f>BL56+BM56+BN56</f>
        <v/>
      </c>
      <c r="BP56" s="7" t="n">
        <v>723.375</v>
      </c>
      <c r="BQ56" s="7">
        <f>BO56/31*31</f>
        <v/>
      </c>
      <c r="BR56" s="7">
        <f>IFERROR(BL56/BE56,0)</f>
        <v/>
      </c>
    </row>
    <row r="57">
      <c r="A57" s="6" t="n">
        <v>39</v>
      </c>
      <c r="B57" s="6" t="inlineStr">
        <is>
          <t>2026-02-01</t>
        </is>
      </c>
      <c r="C57" s="6" t="inlineStr">
        <is>
          <t>ПТ</t>
        </is>
      </c>
      <c r="D57" s="6" t="inlineStr">
        <is>
          <t>Овчинников Степан Анатольевич</t>
        </is>
      </c>
      <c r="E57" s="7" t="n">
        <v>0</v>
      </c>
      <c r="F57" s="7" t="n">
        <v>0</v>
      </c>
      <c r="G57" s="7" t="n">
        <v>19557.5</v>
      </c>
      <c r="H57" s="7" t="n">
        <v>29</v>
      </c>
      <c r="I57" s="7" t="n">
        <v>0</v>
      </c>
      <c r="J57" s="7" t="n">
        <v>46</v>
      </c>
      <c r="K57" s="7">
        <f>ROUND(J57*BP57/100,0)*100</f>
        <v/>
      </c>
      <c r="L57" s="7" t="n">
        <v>0</v>
      </c>
      <c r="M57" s="7">
        <f>E57-K57</f>
        <v/>
      </c>
      <c r="N57" s="7" t="n">
        <v>1</v>
      </c>
      <c r="O57" s="7" t="n">
        <v>0</v>
      </c>
      <c r="P57" s="7" t="n">
        <v>0</v>
      </c>
      <c r="Q57" s="7" t="n">
        <v>48546.25</v>
      </c>
      <c r="R57" s="7" t="n">
        <v>79</v>
      </c>
      <c r="S57" s="7" t="n">
        <v>0</v>
      </c>
      <c r="T57" s="7" t="n">
        <v>46</v>
      </c>
      <c r="U57" s="7">
        <f>ROUND(T57*BP57/100,0)*100</f>
        <v/>
      </c>
      <c r="V57" s="7" t="n">
        <v>0</v>
      </c>
      <c r="W57" s="7">
        <f>O57-U57</f>
        <v/>
      </c>
      <c r="X57" s="7" t="n">
        <v>0</v>
      </c>
      <c r="Y57" s="7" t="n">
        <v>1750</v>
      </c>
      <c r="Z57" s="7" t="n">
        <v>1</v>
      </c>
      <c r="AA57" s="7" t="n">
        <v>31132.5</v>
      </c>
      <c r="AB57" s="7" t="n">
        <v>46</v>
      </c>
      <c r="AC57" s="7" t="n">
        <v>0</v>
      </c>
      <c r="AD57" s="7" t="n">
        <v>46</v>
      </c>
      <c r="AE57" s="7">
        <f>ROUND(AD57*BP57/100,0)*100</f>
        <v/>
      </c>
      <c r="AF57" s="7" t="n">
        <v>0</v>
      </c>
      <c r="AG57" s="7">
        <f>Y57-AE57</f>
        <v/>
      </c>
      <c r="AH57" s="7" t="n">
        <v>0</v>
      </c>
      <c r="AI57" s="7" t="n">
        <v>0</v>
      </c>
      <c r="AJ57" s="7" t="n">
        <v>0</v>
      </c>
      <c r="AK57" s="7" t="n">
        <v>38173.75</v>
      </c>
      <c r="AL57" s="7" t="n">
        <v>60</v>
      </c>
      <c r="AM57" s="7" t="n">
        <v>0</v>
      </c>
      <c r="AN57" s="7" t="n">
        <v>46</v>
      </c>
      <c r="AO57" s="7">
        <f>ROUND(AN57*BP57/100,0)*100</f>
        <v/>
      </c>
      <c r="AP57" s="7" t="n">
        <v>0</v>
      </c>
      <c r="AQ57" s="7">
        <f>AI57-AO57</f>
        <v/>
      </c>
      <c r="AR57" s="7" t="n">
        <v>0</v>
      </c>
      <c r="AS57" s="7" t="n">
        <v>0</v>
      </c>
      <c r="AT57" s="7" t="n">
        <v>0</v>
      </c>
      <c r="AU57" s="7" t="n">
        <v>0</v>
      </c>
      <c r="AV57" s="7" t="n">
        <v>0</v>
      </c>
      <c r="AW57" s="7" t="n">
        <v>0</v>
      </c>
      <c r="AX57" s="7" t="n">
        <v>20</v>
      </c>
      <c r="AY57" s="7">
        <f>ROUND(AX57*BP57/100,0)*100</f>
        <v/>
      </c>
      <c r="AZ57" s="7" t="n">
        <v>0</v>
      </c>
      <c r="BA57" s="7">
        <f>AS57-AY57</f>
        <v/>
      </c>
      <c r="BB57" s="7" t="n">
        <v>0</v>
      </c>
      <c r="BC57" s="6" t="n"/>
      <c r="BD57" s="7">
        <f>SUM(J57,T57,AD57,AN57,AX57)</f>
        <v/>
      </c>
      <c r="BE57" s="7">
        <f>SUM(F57,P57,Z57,AJ57,AT57)</f>
        <v/>
      </c>
      <c r="BF57" s="7">
        <f>SUM(N57,X57,AH57,AR57,BB57)</f>
        <v/>
      </c>
      <c r="BG57" s="7">
        <f>SUM(L57,V57,AF57,AP57,AZ57)</f>
        <v/>
      </c>
      <c r="BH57" s="7">
        <f>SUM(I57,S57,AC57,AM57,AW57)</f>
        <v/>
      </c>
      <c r="BI57" s="7" t="n">
        <v>0</v>
      </c>
      <c r="BJ57" s="7">
        <f>SUM(H57,R57,AB57,AL57,AV57)</f>
        <v/>
      </c>
      <c r="BK57" s="7">
        <f>SUM(K57,U57,AE57,AO57,AY57)</f>
        <v/>
      </c>
      <c r="BL57" s="7">
        <f>SUM(E57,O57,Y57,AI57,AS57)</f>
        <v/>
      </c>
      <c r="BM57" s="7">
        <f>SUM(G57,Q57,AA57,AK57,AU57)</f>
        <v/>
      </c>
      <c r="BN57" s="7" t="n">
        <v>0</v>
      </c>
      <c r="BO57" s="7">
        <f>BL57+BM57+BN57</f>
        <v/>
      </c>
      <c r="BP57" s="7" t="n">
        <v>663.8968582375479</v>
      </c>
      <c r="BQ57" s="7">
        <f>BO57/31*31</f>
        <v/>
      </c>
      <c r="BR57" s="7">
        <f>IFERROR(BL57/BE57,0)</f>
        <v/>
      </c>
    </row>
    <row r="58">
      <c r="A58" s="8" t="n"/>
      <c r="B58" s="8" t="n"/>
      <c r="C58" s="8" t="n"/>
      <c r="D58" s="8" t="inlineStr">
        <is>
          <t>Итого БИ</t>
        </is>
      </c>
      <c r="E58" s="9">
        <f>SUM(E56:E57)</f>
        <v/>
      </c>
      <c r="F58" s="9">
        <f>SUM(F56:F57)</f>
        <v/>
      </c>
      <c r="G58" s="9">
        <f>SUM(G56:G57)</f>
        <v/>
      </c>
      <c r="H58" s="9">
        <f>SUM(H56:H57)</f>
        <v/>
      </c>
      <c r="I58" s="9">
        <f>SUM(I56:I57)</f>
        <v/>
      </c>
      <c r="J58" s="9">
        <f>SUM(J56:J57)</f>
        <v/>
      </c>
      <c r="K58" s="9">
        <f>SUM(K56:K57)</f>
        <v/>
      </c>
      <c r="L58" s="9">
        <f>SUM(L56:L57)</f>
        <v/>
      </c>
      <c r="M58" s="9">
        <f>SUM(M56:M57)</f>
        <v/>
      </c>
      <c r="N58" s="9">
        <f>SUM(N56:N57)</f>
        <v/>
      </c>
      <c r="O58" s="9">
        <f>SUM(O56:O57)</f>
        <v/>
      </c>
      <c r="P58" s="9">
        <f>SUM(P56:P57)</f>
        <v/>
      </c>
      <c r="Q58" s="9">
        <f>SUM(Q56:Q57)</f>
        <v/>
      </c>
      <c r="R58" s="9">
        <f>SUM(R56:R57)</f>
        <v/>
      </c>
      <c r="S58" s="9">
        <f>SUM(S56:S57)</f>
        <v/>
      </c>
      <c r="T58" s="9">
        <f>SUM(T56:T57)</f>
        <v/>
      </c>
      <c r="U58" s="9">
        <f>SUM(U56:U57)</f>
        <v/>
      </c>
      <c r="V58" s="9">
        <f>SUM(V56:V57)</f>
        <v/>
      </c>
      <c r="W58" s="9">
        <f>SUM(W56:W57)</f>
        <v/>
      </c>
      <c r="X58" s="9">
        <f>SUM(X56:X57)</f>
        <v/>
      </c>
      <c r="Y58" s="9">
        <f>SUM(Y56:Y57)</f>
        <v/>
      </c>
      <c r="Z58" s="9">
        <f>SUM(Z56:Z57)</f>
        <v/>
      </c>
      <c r="AA58" s="9">
        <f>SUM(AA56:AA57)</f>
        <v/>
      </c>
      <c r="AB58" s="9">
        <f>SUM(AB56:AB57)</f>
        <v/>
      </c>
      <c r="AC58" s="9">
        <f>SUM(AC56:AC57)</f>
        <v/>
      </c>
      <c r="AD58" s="9">
        <f>SUM(AD56:AD57)</f>
        <v/>
      </c>
      <c r="AE58" s="9">
        <f>SUM(AE56:AE57)</f>
        <v/>
      </c>
      <c r="AF58" s="9">
        <f>SUM(AF56:AF57)</f>
        <v/>
      </c>
      <c r="AG58" s="9">
        <f>SUM(AG56:AG57)</f>
        <v/>
      </c>
      <c r="AH58" s="9">
        <f>SUM(AH56:AH57)</f>
        <v/>
      </c>
      <c r="AI58" s="9">
        <f>SUM(AI56:AI57)</f>
        <v/>
      </c>
      <c r="AJ58" s="9">
        <f>SUM(AJ56:AJ57)</f>
        <v/>
      </c>
      <c r="AK58" s="9">
        <f>SUM(AK56:AK57)</f>
        <v/>
      </c>
      <c r="AL58" s="9">
        <f>SUM(AL56:AL57)</f>
        <v/>
      </c>
      <c r="AM58" s="9">
        <f>SUM(AM56:AM57)</f>
        <v/>
      </c>
      <c r="AN58" s="9">
        <f>SUM(AN56:AN57)</f>
        <v/>
      </c>
      <c r="AO58" s="9">
        <f>SUM(AO56:AO57)</f>
        <v/>
      </c>
      <c r="AP58" s="9">
        <f>SUM(AP56:AP57)</f>
        <v/>
      </c>
      <c r="AQ58" s="9">
        <f>SUM(AQ56:AQ57)</f>
        <v/>
      </c>
      <c r="AR58" s="9">
        <f>SUM(AR56:AR57)</f>
        <v/>
      </c>
      <c r="AS58" s="9">
        <f>SUM(AS56:AS57)</f>
        <v/>
      </c>
      <c r="AT58" s="9">
        <f>SUM(AT56:AT57)</f>
        <v/>
      </c>
      <c r="AU58" s="9">
        <f>SUM(AU56:AU57)</f>
        <v/>
      </c>
      <c r="AV58" s="9">
        <f>SUM(AV56:AV57)</f>
        <v/>
      </c>
      <c r="AW58" s="9">
        <f>SUM(AW56:AW57)</f>
        <v/>
      </c>
      <c r="AX58" s="9">
        <f>SUM(AX56:AX57)</f>
        <v/>
      </c>
      <c r="AY58" s="9">
        <f>SUM(AY56:AY57)</f>
        <v/>
      </c>
      <c r="AZ58" s="9">
        <f>SUM(AZ56:AZ57)</f>
        <v/>
      </c>
      <c r="BA58" s="9">
        <f>SUM(BA56:BA57)</f>
        <v/>
      </c>
      <c r="BB58" s="9">
        <f>SUM(BB56:BB57)</f>
        <v/>
      </c>
      <c r="BC58" s="9">
        <f>SUM(BC56:BC57)</f>
        <v/>
      </c>
      <c r="BD58" s="9">
        <f>SUM(BD56:BD57)</f>
        <v/>
      </c>
      <c r="BE58" s="9">
        <f>SUM(BE56:BE57)</f>
        <v/>
      </c>
      <c r="BF58" s="9">
        <f>SUM(BF56:BF57)</f>
        <v/>
      </c>
      <c r="BG58" s="9">
        <f>SUM(BG56:BG57)</f>
        <v/>
      </c>
      <c r="BH58" s="9">
        <f>SUM(BH56:BH57)</f>
        <v/>
      </c>
      <c r="BI58" s="9">
        <f>SUM(BI56:BI57)</f>
        <v/>
      </c>
      <c r="BJ58" s="9">
        <f>SUM(BJ56:BJ57)</f>
        <v/>
      </c>
      <c r="BK58" s="9">
        <f>SUM(BK56:BK57)</f>
        <v/>
      </c>
      <c r="BL58" s="9">
        <f>SUM(BL56:BL57)</f>
        <v/>
      </c>
      <c r="BM58" s="9">
        <f>SUM(BM56:BM57)</f>
        <v/>
      </c>
      <c r="BN58" s="9">
        <f>SUM(BN56:BN57)</f>
        <v/>
      </c>
      <c r="BO58" s="9">
        <f>SUM(BO56:BO57)</f>
        <v/>
      </c>
      <c r="BP58" s="9">
        <f>IFERROR(BK58/BD58,0)</f>
        <v/>
      </c>
      <c r="BQ58" s="9">
        <f>BO58/31*31</f>
        <v/>
      </c>
      <c r="BR58" s="9">
        <f>IFERROR(BL58/BE58,0)</f>
        <v/>
      </c>
    </row>
    <row r="60">
      <c r="A60" s="10" t="n"/>
      <c r="B60" s="10" t="n"/>
      <c r="C60" s="10" t="n"/>
      <c r="D60" s="10" t="inlineStr">
        <is>
          <t>Итого</t>
        </is>
      </c>
      <c r="E60" s="11">
        <f>SUM(E16,E41,E52,E58)</f>
        <v/>
      </c>
      <c r="F60" s="11">
        <f>SUM(F16,F41,F52,F58)</f>
        <v/>
      </c>
      <c r="G60" s="11">
        <f>SUM(G16,G41,G52,G58)</f>
        <v/>
      </c>
      <c r="H60" s="11">
        <f>SUM(H16,H41,H52,H58)</f>
        <v/>
      </c>
      <c r="I60" s="11">
        <f>SUM(I16,I41,I52,I58)</f>
        <v/>
      </c>
      <c r="J60" s="11">
        <f>SUM(J16,J41,J52,J58)</f>
        <v/>
      </c>
      <c r="K60" s="11">
        <f>SUM(K16,K41,K52,K58)</f>
        <v/>
      </c>
      <c r="L60" s="11">
        <f>SUM(L16,L41,L52,L58)</f>
        <v/>
      </c>
      <c r="M60" s="11">
        <f>SUM(M16,M41,M52,M58)</f>
        <v/>
      </c>
      <c r="N60" s="11">
        <f>SUM(N16,N41,N52,N58)</f>
        <v/>
      </c>
      <c r="O60" s="11">
        <f>SUM(O16,O41,O52,O58)</f>
        <v/>
      </c>
      <c r="P60" s="11">
        <f>SUM(P16,P41,P52,P58)</f>
        <v/>
      </c>
      <c r="Q60" s="11">
        <f>SUM(Q16,Q41,Q52,Q58)</f>
        <v/>
      </c>
      <c r="R60" s="11">
        <f>SUM(R16,R41,R52,R58)</f>
        <v/>
      </c>
      <c r="S60" s="11">
        <f>SUM(S16,S41,S52,S58)</f>
        <v/>
      </c>
      <c r="T60" s="11">
        <f>SUM(T16,T41,T52,T58)</f>
        <v/>
      </c>
      <c r="U60" s="11">
        <f>SUM(U16,U41,U52,U58)</f>
        <v/>
      </c>
      <c r="V60" s="11">
        <f>SUM(V16,V41,V52,V58)</f>
        <v/>
      </c>
      <c r="W60" s="11">
        <f>SUM(W16,W41,W52,W58)</f>
        <v/>
      </c>
      <c r="X60" s="11">
        <f>SUM(X16,X41,X52,X58)</f>
        <v/>
      </c>
      <c r="Y60" s="11">
        <f>SUM(Y16,Y41,Y52,Y58)</f>
        <v/>
      </c>
      <c r="Z60" s="11">
        <f>SUM(Z16,Z41,Z52,Z58)</f>
        <v/>
      </c>
      <c r="AA60" s="11">
        <f>SUM(AA16,AA41,AA52,AA58)</f>
        <v/>
      </c>
      <c r="AB60" s="11">
        <f>SUM(AB16,AB41,AB52,AB58)</f>
        <v/>
      </c>
      <c r="AC60" s="11">
        <f>SUM(AC16,AC41,AC52,AC58)</f>
        <v/>
      </c>
      <c r="AD60" s="11">
        <f>SUM(AD16,AD41,AD52,AD58)</f>
        <v/>
      </c>
      <c r="AE60" s="11">
        <f>SUM(AE16,AE41,AE52,AE58)</f>
        <v/>
      </c>
      <c r="AF60" s="11">
        <f>SUM(AF16,AF41,AF52,AF58)</f>
        <v/>
      </c>
      <c r="AG60" s="11">
        <f>SUM(AG16,AG41,AG52,AG58)</f>
        <v/>
      </c>
      <c r="AH60" s="11">
        <f>SUM(AH16,AH41,AH52,AH58)</f>
        <v/>
      </c>
      <c r="AI60" s="11">
        <f>SUM(AI16,AI41,AI52,AI58)</f>
        <v/>
      </c>
      <c r="AJ60" s="11">
        <f>SUM(AJ16,AJ41,AJ52,AJ58)</f>
        <v/>
      </c>
      <c r="AK60" s="11">
        <f>SUM(AK16,AK41,AK52,AK58)</f>
        <v/>
      </c>
      <c r="AL60" s="11">
        <f>SUM(AL16,AL41,AL52,AL58)</f>
        <v/>
      </c>
      <c r="AM60" s="11">
        <f>SUM(AM16,AM41,AM52,AM58)</f>
        <v/>
      </c>
      <c r="AN60" s="11">
        <f>SUM(AN16,AN41,AN52,AN58)</f>
        <v/>
      </c>
      <c r="AO60" s="11">
        <f>SUM(AO16,AO41,AO52,AO58)</f>
        <v/>
      </c>
      <c r="AP60" s="11">
        <f>SUM(AP16,AP41,AP52,AP58)</f>
        <v/>
      </c>
      <c r="AQ60" s="11">
        <f>SUM(AQ16,AQ41,AQ52,AQ58)</f>
        <v/>
      </c>
      <c r="AR60" s="11">
        <f>SUM(AR16,AR41,AR52,AR58)</f>
        <v/>
      </c>
      <c r="AS60" s="11">
        <f>SUM(AS16,AS41,AS52,AS58)</f>
        <v/>
      </c>
      <c r="AT60" s="11">
        <f>SUM(AT16,AT41,AT52,AT58)</f>
        <v/>
      </c>
      <c r="AU60" s="11">
        <f>SUM(AU16,AU41,AU52,AU58)</f>
        <v/>
      </c>
      <c r="AV60" s="11">
        <f>SUM(AV16,AV41,AV52,AV58)</f>
        <v/>
      </c>
      <c r="AW60" s="11">
        <f>SUM(AW16,AW41,AW52,AW58)</f>
        <v/>
      </c>
      <c r="AX60" s="11">
        <f>SUM(AX16,AX41,AX52,AX58)</f>
        <v/>
      </c>
      <c r="AY60" s="11">
        <f>SUM(AY16,AY41,AY52,AY58)</f>
        <v/>
      </c>
      <c r="AZ60" s="11">
        <f>SUM(AZ16,AZ41,AZ52,AZ58)</f>
        <v/>
      </c>
      <c r="BA60" s="11">
        <f>SUM(BA16,BA41,BA52,BA58)</f>
        <v/>
      </c>
      <c r="BB60" s="11">
        <f>SUM(BB16,BB41,BB52,BB58)</f>
        <v/>
      </c>
      <c r="BC60" s="11">
        <f>SUM(BC16,BC41,BC52,BC58)</f>
        <v/>
      </c>
      <c r="BD60" s="11">
        <f>SUM(BD16,BD41,BD52,BD58)</f>
        <v/>
      </c>
      <c r="BE60" s="11">
        <f>SUM(BE16,BE41,BE52,BE58)</f>
        <v/>
      </c>
      <c r="BF60" s="11">
        <f>SUM(BF16,BF41,BF52,BF58)</f>
        <v/>
      </c>
      <c r="BG60" s="11">
        <f>SUM(BG16,BG41,BG52,BG58)</f>
        <v/>
      </c>
      <c r="BH60" s="11">
        <f>SUM(BH16,BH41,BH52,BH58)</f>
        <v/>
      </c>
      <c r="BI60" s="11">
        <f>SUM(BI16,BI41,BI52,BI58)</f>
        <v/>
      </c>
      <c r="BJ60" s="11">
        <f>SUM(BJ16,BJ41,BJ52,BJ58)</f>
        <v/>
      </c>
      <c r="BK60" s="11">
        <f>SUM(BK16,BK41,BK52,BK58)</f>
        <v/>
      </c>
      <c r="BL60" s="11">
        <f>SUM(BL16,BL41,BL52,BL58)</f>
        <v/>
      </c>
      <c r="BM60" s="11">
        <f>SUM(BM16,BM41,BM52,BM58)</f>
        <v/>
      </c>
      <c r="BN60" s="11">
        <f>SUM(BN16,BN41,BN52,BN58)</f>
        <v/>
      </c>
      <c r="BO60" s="11">
        <f>SUM(BO16,BO41,BO52,BO58)</f>
        <v/>
      </c>
      <c r="BP60" s="11">
        <f>IFERROR(BK60/BD60,0)</f>
        <v/>
      </c>
      <c r="BQ60" s="11">
        <f>BO60/31*31</f>
        <v/>
      </c>
      <c r="BR60" s="11">
        <f>IFERROR(BL60/BE60,0)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5">
    <cfRule type="dataBar" priority="1">
      <dataBar showValue="1">
        <cfvo type="num" val="0"/>
        <cfvo type="num" val="0"/>
        <color rgb="00D8B4FE"/>
      </dataBar>
    </cfRule>
  </conditionalFormatting>
  <conditionalFormatting sqref="M20:M40">
    <cfRule type="dataBar" priority="2">
      <dataBar showValue="1">
        <cfvo type="num" val="0"/>
        <cfvo type="num" val="0"/>
        <color rgb="00D8B4FE"/>
      </dataBar>
    </cfRule>
  </conditionalFormatting>
  <conditionalFormatting sqref="M45:M51">
    <cfRule type="dataBar" priority="3">
      <dataBar showValue="1">
        <cfvo type="num" val="0"/>
        <cfvo type="num" val="0"/>
        <color rgb="00D8B4FE"/>
      </dataBar>
    </cfRule>
  </conditionalFormatting>
  <conditionalFormatting sqref="M56:M57">
    <cfRule type="dataBar" priority="4">
      <dataBar showValue="1">
        <cfvo type="num" val="0"/>
        <cfvo type="num" val="0"/>
        <color rgb="00D8B4FE"/>
      </dataBar>
    </cfRule>
  </conditionalFormatting>
  <conditionalFormatting sqref="W7:W15">
    <cfRule type="dataBar" priority="5">
      <dataBar showValue="1">
        <cfvo type="num" val="0"/>
        <cfvo type="num" val="0"/>
        <color rgb="00D8B4FE"/>
      </dataBar>
    </cfRule>
  </conditionalFormatting>
  <conditionalFormatting sqref="W20:W40">
    <cfRule type="dataBar" priority="6">
      <dataBar showValue="1">
        <cfvo type="num" val="0"/>
        <cfvo type="num" val="0"/>
        <color rgb="00D8B4FE"/>
      </dataBar>
    </cfRule>
  </conditionalFormatting>
  <conditionalFormatting sqref="W45:W51">
    <cfRule type="dataBar" priority="7">
      <dataBar showValue="1">
        <cfvo type="num" val="0"/>
        <cfvo type="num" val="0"/>
        <color rgb="00D8B4FE"/>
      </dataBar>
    </cfRule>
  </conditionalFormatting>
  <conditionalFormatting sqref="W56:W57">
    <cfRule type="dataBar" priority="8">
      <dataBar showValue="1">
        <cfvo type="num" val="0"/>
        <cfvo type="num" val="0"/>
        <color rgb="00D8B4FE"/>
      </dataBar>
    </cfRule>
  </conditionalFormatting>
  <conditionalFormatting sqref="AG7:AG15">
    <cfRule type="dataBar" priority="9">
      <dataBar showValue="1">
        <cfvo type="num" val="0"/>
        <cfvo type="num" val="0"/>
        <color rgb="00D8B4FE"/>
      </dataBar>
    </cfRule>
  </conditionalFormatting>
  <conditionalFormatting sqref="AG20:AG40">
    <cfRule type="dataBar" priority="10">
      <dataBar showValue="1">
        <cfvo type="num" val="0"/>
        <cfvo type="num" val="0"/>
        <color rgb="00D8B4FE"/>
      </dataBar>
    </cfRule>
  </conditionalFormatting>
  <conditionalFormatting sqref="AG45:AG51">
    <cfRule type="dataBar" priority="11">
      <dataBar showValue="1">
        <cfvo type="num" val="0"/>
        <cfvo type="num" val="0"/>
        <color rgb="00D8B4FE"/>
      </dataBar>
    </cfRule>
  </conditionalFormatting>
  <conditionalFormatting sqref="AG56:AG57">
    <cfRule type="dataBar" priority="12">
      <dataBar showValue="1">
        <cfvo type="num" val="0"/>
        <cfvo type="num" val="0"/>
        <color rgb="00D8B4FE"/>
      </dataBar>
    </cfRule>
  </conditionalFormatting>
  <conditionalFormatting sqref="AQ7:AQ15">
    <cfRule type="dataBar" priority="13">
      <dataBar showValue="1">
        <cfvo type="num" val="0"/>
        <cfvo type="num" val="0"/>
        <color rgb="00D8B4FE"/>
      </dataBar>
    </cfRule>
  </conditionalFormatting>
  <conditionalFormatting sqref="AQ20:AQ40">
    <cfRule type="dataBar" priority="14">
      <dataBar showValue="1">
        <cfvo type="num" val="0"/>
        <cfvo type="num" val="0"/>
        <color rgb="00D8B4FE"/>
      </dataBar>
    </cfRule>
  </conditionalFormatting>
  <conditionalFormatting sqref="AQ45:AQ51">
    <cfRule type="dataBar" priority="15">
      <dataBar showValue="1">
        <cfvo type="num" val="0"/>
        <cfvo type="num" val="0"/>
        <color rgb="00D8B4FE"/>
      </dataBar>
    </cfRule>
  </conditionalFormatting>
  <conditionalFormatting sqref="AQ56:AQ57">
    <cfRule type="dataBar" priority="16">
      <dataBar showValue="1">
        <cfvo type="num" val="0"/>
        <cfvo type="num" val="0"/>
        <color rgb="00D8B4FE"/>
      </dataBar>
    </cfRule>
  </conditionalFormatting>
  <conditionalFormatting sqref="BA7:BA15">
    <cfRule type="dataBar" priority="17">
      <dataBar showValue="1">
        <cfvo type="num" val="0"/>
        <cfvo type="num" val="0"/>
        <color rgb="00D8B4FE"/>
      </dataBar>
    </cfRule>
  </conditionalFormatting>
  <conditionalFormatting sqref="BA20:BA40">
    <cfRule type="dataBar" priority="18">
      <dataBar showValue="1">
        <cfvo type="num" val="0"/>
        <cfvo type="num" val="0"/>
        <color rgb="00D8B4FE"/>
      </dataBar>
    </cfRule>
  </conditionalFormatting>
  <conditionalFormatting sqref="BA45:BA51">
    <cfRule type="dataBar" priority="19">
      <dataBar showValue="1">
        <cfvo type="num" val="0"/>
        <cfvo type="num" val="0"/>
        <color rgb="00D8B4FE"/>
      </dataBar>
    </cfRule>
  </conditionalFormatting>
  <conditionalFormatting sqref="BA56:BA57">
    <cfRule type="dataBar" priority="20">
      <dataBar showValue="1">
        <cfvo type="num" val="0"/>
        <cfvo type="num" val="0"/>
        <color rgb="00D8B4FE"/>
      </dataBar>
    </cfRule>
  </conditionalFormatting>
  <conditionalFormatting sqref="BQ7:BQ15">
    <cfRule type="dataBar" priority="21">
      <dataBar showValue="1">
        <cfvo type="num" val="0"/>
        <cfvo type="max"/>
        <color rgb="00B7E4C7"/>
      </dataBar>
    </cfRule>
  </conditionalFormatting>
  <conditionalFormatting sqref="BQ20:BQ40">
    <cfRule type="dataBar" priority="22">
      <dataBar showValue="1">
        <cfvo type="num" val="0"/>
        <cfvo type="max"/>
        <color rgb="00B7E4C7"/>
      </dataBar>
    </cfRule>
  </conditionalFormatting>
  <conditionalFormatting sqref="BQ45:BQ51">
    <cfRule type="dataBar" priority="23">
      <dataBar showValue="1">
        <cfvo type="num" val="0"/>
        <cfvo type="max"/>
        <color rgb="00B7E4C7"/>
      </dataBar>
    </cfRule>
  </conditionalFormatting>
  <conditionalFormatting sqref="BQ56:BQ57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01.05.2026 — 31.05.2026</t>
        </is>
      </c>
    </row>
    <row r="3">
      <c r="A3" t="inlineStr">
        <is>
          <t>Дата контроля: 31.05.2026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3724997.689999999</v>
      </c>
    </row>
    <row r="7">
      <c r="A7" s="6" t="inlineStr">
        <is>
          <t>План суммы</t>
        </is>
      </c>
      <c r="B7" s="14" t="n">
        <v>3450000</v>
      </c>
    </row>
    <row r="8">
      <c r="A8" s="6" t="inlineStr">
        <is>
          <t>Выполнение суммы</t>
        </is>
      </c>
      <c r="B8" s="15" t="n">
        <v>1.079709475362319</v>
      </c>
    </row>
    <row r="9">
      <c r="A9" s="6" t="inlineStr">
        <is>
          <t>Факт тренировок</t>
        </is>
      </c>
      <c r="B9" s="14" t="n">
        <v>3662</v>
      </c>
    </row>
    <row r="10">
      <c r="A10" s="6" t="inlineStr">
        <is>
          <t>План тренировок</t>
        </is>
      </c>
      <c r="B10" s="14" t="n">
        <v>3553</v>
      </c>
    </row>
    <row r="11">
      <c r="A11" s="6" t="inlineStr">
        <is>
          <t>Выполнение тренировок</t>
        </is>
      </c>
      <c r="B11" s="15" t="n">
        <v>1.030678300028145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1273</v>
      </c>
      <c r="C17" s="7" t="n">
        <v>1187</v>
      </c>
      <c r="D17" s="17" t="n">
        <v>0.9324430479183032</v>
      </c>
      <c r="E17" s="7" t="n">
        <v>1000000</v>
      </c>
      <c r="F17" s="7" t="n">
        <v>1094175.699999999</v>
      </c>
      <c r="G17" s="17" t="n">
        <v>1.094175699999999</v>
      </c>
      <c r="H17" s="7" t="n">
        <v>1094175.699999999</v>
      </c>
      <c r="I17" s="7" t="n">
        <v>94175.69999999949</v>
      </c>
    </row>
    <row r="18">
      <c r="A18" s="6" t="inlineStr">
        <is>
          <t>ТЗ</t>
        </is>
      </c>
      <c r="B18" s="7" t="n">
        <v>1545</v>
      </c>
      <c r="C18" s="7" t="n">
        <v>1669</v>
      </c>
      <c r="D18" s="17" t="n">
        <v>1.080258899676375</v>
      </c>
      <c r="E18" s="7" t="n">
        <v>1800000</v>
      </c>
      <c r="F18" s="7" t="n">
        <v>1915549.36</v>
      </c>
      <c r="G18" s="17" t="n">
        <v>1.064194088888889</v>
      </c>
      <c r="H18" s="7" t="n">
        <v>1915549.36</v>
      </c>
      <c r="I18" s="7" t="n">
        <v>115549.3599999999</v>
      </c>
    </row>
    <row r="19">
      <c r="A19" s="6" t="inlineStr">
        <is>
          <t>ГП</t>
        </is>
      </c>
      <c r="B19" s="7" t="n">
        <v>373</v>
      </c>
      <c r="C19" s="7" t="n">
        <v>402</v>
      </c>
      <c r="D19" s="17" t="n">
        <v>1.077747989276139</v>
      </c>
      <c r="E19" s="7" t="n">
        <v>400000</v>
      </c>
      <c r="F19" s="7" t="n">
        <v>430443.63</v>
      </c>
      <c r="G19" s="17" t="n">
        <v>1.076109075</v>
      </c>
      <c r="H19" s="7" t="n">
        <v>430443.63</v>
      </c>
      <c r="I19" s="7" t="n">
        <v>30443.63</v>
      </c>
    </row>
    <row r="20">
      <c r="A20" s="6" t="inlineStr">
        <is>
          <t>БИ</t>
        </is>
      </c>
      <c r="B20" s="7" t="n">
        <v>362</v>
      </c>
      <c r="C20" s="7" t="n">
        <v>404</v>
      </c>
      <c r="D20" s="17" t="n">
        <v>1.116022099447514</v>
      </c>
      <c r="E20" s="7" t="n">
        <v>250000</v>
      </c>
      <c r="F20" s="7" t="n">
        <v>284829</v>
      </c>
      <c r="G20" s="17" t="n">
        <v>1.139316</v>
      </c>
      <c r="H20" s="7" t="n">
        <v>284829</v>
      </c>
      <c r="I20" s="7" t="n">
        <v>34829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Кокорин Александр Борисович</t>
        </is>
      </c>
      <c r="C26" s="7" t="n">
        <v>27</v>
      </c>
      <c r="D26" s="7" t="n">
        <v>9</v>
      </c>
      <c r="E26" s="17" t="n">
        <v>0.3333333333333333</v>
      </c>
      <c r="F26" s="7" t="n">
        <v>31800</v>
      </c>
      <c r="G26" s="7" t="n">
        <v>13802.5</v>
      </c>
      <c r="H26" s="17" t="n">
        <v>0.4340408805031447</v>
      </c>
      <c r="I26" s="7" t="n">
        <v>13802.5</v>
      </c>
      <c r="J26" s="7" t="n">
        <v>-17997.5</v>
      </c>
    </row>
    <row r="27">
      <c r="A27" s="6" t="inlineStr">
        <is>
          <t>БАС</t>
        </is>
      </c>
      <c r="B27" s="6" t="inlineStr">
        <is>
          <t>Пикулев Александр Николаевич</t>
        </is>
      </c>
      <c r="C27" s="7" t="n">
        <v>133</v>
      </c>
      <c r="D27" s="7" t="n">
        <v>34</v>
      </c>
      <c r="E27" s="17" t="n">
        <v>0.2556390977443609</v>
      </c>
      <c r="F27" s="7" t="n">
        <v>103900</v>
      </c>
      <c r="G27" s="7" t="n">
        <v>46262.5</v>
      </c>
      <c r="H27" s="17" t="n">
        <v>0.445259865255053</v>
      </c>
      <c r="I27" s="7" t="n">
        <v>46262.5</v>
      </c>
      <c r="J27" s="7" t="n">
        <v>-57637.5</v>
      </c>
    </row>
    <row r="28">
      <c r="A28" s="6" t="inlineStr">
        <is>
          <t>БАС</t>
        </is>
      </c>
      <c r="B28" s="6" t="inlineStr">
        <is>
          <t>Семынина Нина Денисовна</t>
        </is>
      </c>
      <c r="C28" s="7" t="n">
        <v>164</v>
      </c>
      <c r="D28" s="7" t="n">
        <v>155</v>
      </c>
      <c r="E28" s="17" t="n">
        <v>0.9451219512195121</v>
      </c>
      <c r="F28" s="7" t="n">
        <v>157400</v>
      </c>
      <c r="G28" s="7" t="n">
        <v>152660.7</v>
      </c>
      <c r="H28" s="17" t="n">
        <v>0.969890088945362</v>
      </c>
      <c r="I28" s="7" t="n">
        <v>152660.7</v>
      </c>
      <c r="J28" s="7" t="n">
        <v>-4739.300000000017</v>
      </c>
    </row>
    <row r="29">
      <c r="A29" s="6" t="inlineStr">
        <is>
          <t>БАС</t>
        </is>
      </c>
      <c r="B29" s="6" t="inlineStr">
        <is>
          <t>Александрова Мария Александровна</t>
        </is>
      </c>
      <c r="C29" s="7" t="n">
        <v>124</v>
      </c>
      <c r="D29" s="7" t="n">
        <v>164</v>
      </c>
      <c r="E29" s="17" t="n">
        <v>1.32258064516129</v>
      </c>
      <c r="F29" s="7" t="n">
        <v>117800</v>
      </c>
      <c r="G29" s="7" t="n">
        <v>134515</v>
      </c>
      <c r="H29" s="17" t="n">
        <v>1.141893039049236</v>
      </c>
      <c r="I29" s="7" t="n">
        <v>134515</v>
      </c>
      <c r="J29" s="7" t="n">
        <v>16715</v>
      </c>
    </row>
    <row r="30">
      <c r="A30" s="6" t="inlineStr">
        <is>
          <t>БАС</t>
        </is>
      </c>
      <c r="B30" s="6" t="inlineStr">
        <is>
          <t>Глухова Мария Алексеевна</t>
        </is>
      </c>
      <c r="C30" s="7" t="n">
        <v>156</v>
      </c>
      <c r="D30" s="7" t="n">
        <v>153</v>
      </c>
      <c r="E30" s="17" t="n">
        <v>0.9807692307692307</v>
      </c>
      <c r="F30" s="7" t="n">
        <v>130900</v>
      </c>
      <c r="G30" s="7" t="n">
        <v>153482</v>
      </c>
      <c r="H30" s="17" t="n">
        <v>1.172513368983957</v>
      </c>
      <c r="I30" s="7" t="n">
        <v>153482</v>
      </c>
      <c r="J30" s="7" t="n">
        <v>22582</v>
      </c>
    </row>
    <row r="31">
      <c r="A31" s="6" t="inlineStr">
        <is>
          <t>БАС</t>
        </is>
      </c>
      <c r="B31" s="6" t="inlineStr">
        <is>
          <t>Гречман Владислав Андреевич</t>
        </is>
      </c>
      <c r="C31" s="7" t="n">
        <v>154</v>
      </c>
      <c r="D31" s="7" t="n">
        <v>170</v>
      </c>
      <c r="E31" s="17" t="n">
        <v>1.103896103896104</v>
      </c>
      <c r="F31" s="7" t="n">
        <v>145900</v>
      </c>
      <c r="G31" s="7" t="n">
        <v>182273.5</v>
      </c>
      <c r="H31" s="17" t="n">
        <v>1.249304318026045</v>
      </c>
      <c r="I31" s="7" t="n">
        <v>182273.5</v>
      </c>
      <c r="J31" s="7" t="n">
        <v>36373.49999999997</v>
      </c>
    </row>
    <row r="32">
      <c r="A32" s="6" t="inlineStr">
        <is>
          <t>БАС</t>
        </is>
      </c>
      <c r="B32" s="6" t="inlineStr">
        <is>
          <t>Холмогорова Кристина Ивановна</t>
        </is>
      </c>
      <c r="C32" s="7" t="n">
        <v>404</v>
      </c>
      <c r="D32" s="7" t="n">
        <v>358</v>
      </c>
      <c r="E32" s="17" t="n">
        <v>0.8861386138613861</v>
      </c>
      <c r="F32" s="7" t="n">
        <v>189200</v>
      </c>
      <c r="G32" s="7" t="n">
        <v>241161</v>
      </c>
      <c r="H32" s="17" t="n">
        <v>1.274635306553911</v>
      </c>
      <c r="I32" s="7" t="n">
        <v>241161</v>
      </c>
      <c r="J32" s="7" t="n">
        <v>51961</v>
      </c>
    </row>
    <row r="33">
      <c r="A33" s="6" t="inlineStr">
        <is>
          <t>БАС</t>
        </is>
      </c>
      <c r="B33" s="6" t="inlineStr">
        <is>
          <t>Букина Маргарита Александровна</t>
        </is>
      </c>
      <c r="C33" s="7" t="n">
        <v>106</v>
      </c>
      <c r="D33" s="7" t="n">
        <v>132</v>
      </c>
      <c r="E33" s="17" t="n">
        <v>1.245283018867924</v>
      </c>
      <c r="F33" s="7" t="n">
        <v>118900</v>
      </c>
      <c r="G33" s="7" t="n">
        <v>162835.17</v>
      </c>
      <c r="H33" s="17" t="n">
        <v>1.36951362489487</v>
      </c>
      <c r="I33" s="7" t="n">
        <v>162835.17</v>
      </c>
      <c r="J33" s="7" t="n">
        <v>43935.16999999998</v>
      </c>
    </row>
    <row r="34">
      <c r="A34" s="6" t="inlineStr">
        <is>
          <t>БАС</t>
        </is>
      </c>
      <c r="B34" s="6" t="inlineStr">
        <is>
          <t>Дедюхина Алина Семеновна</t>
        </is>
      </c>
      <c r="C34" s="7" t="n">
        <v>5</v>
      </c>
      <c r="D34" s="7" t="n">
        <v>12</v>
      </c>
      <c r="E34" s="17" t="n">
        <v>2.4</v>
      </c>
      <c r="F34" s="7" t="n">
        <v>4200</v>
      </c>
      <c r="G34" s="7" t="n">
        <v>7183.33</v>
      </c>
      <c r="H34" s="17" t="n">
        <v>1.710316666666667</v>
      </c>
      <c r="I34" s="7" t="n">
        <v>7183.33</v>
      </c>
      <c r="J34" s="7" t="n">
        <v>2983.33</v>
      </c>
    </row>
    <row r="35">
      <c r="A35" s="6" t="inlineStr">
        <is>
          <t>ТЗ</t>
        </is>
      </c>
      <c r="B35" s="6" t="inlineStr">
        <is>
          <t>Симонов Дмитрий Андреевич</t>
        </is>
      </c>
      <c r="C35" s="7" t="n">
        <v>0</v>
      </c>
      <c r="D35" s="7" t="n">
        <v>8</v>
      </c>
      <c r="E35" s="17" t="n">
        <v>0</v>
      </c>
      <c r="F35" s="7" t="n">
        <v>0</v>
      </c>
      <c r="G35" s="7" t="n">
        <v>2155</v>
      </c>
      <c r="H35" s="17" t="n">
        <v>0</v>
      </c>
      <c r="I35" s="7" t="n">
        <v>2155</v>
      </c>
      <c r="J35" s="7" t="n">
        <v>2155</v>
      </c>
    </row>
    <row r="36">
      <c r="A36" s="6" t="inlineStr">
        <is>
          <t>ТЗ</t>
        </is>
      </c>
      <c r="B36" s="6" t="inlineStr">
        <is>
          <t>Фофанов Сергей Анатольевич</t>
        </is>
      </c>
      <c r="C36" s="7" t="n">
        <v>0</v>
      </c>
      <c r="D36" s="7" t="n">
        <v>0</v>
      </c>
      <c r="E36" s="17" t="n">
        <v>0</v>
      </c>
      <c r="F36" s="7" t="n">
        <v>0</v>
      </c>
      <c r="G36" s="7" t="n">
        <v>0</v>
      </c>
      <c r="H36" s="17" t="n">
        <v>0</v>
      </c>
      <c r="I36" s="7" t="n">
        <v>0</v>
      </c>
      <c r="J36" s="7" t="n">
        <v>0</v>
      </c>
    </row>
    <row r="37">
      <c r="A37" s="6" t="inlineStr">
        <is>
          <t>ТЗ</t>
        </is>
      </c>
      <c r="B37" s="6" t="inlineStr">
        <is>
          <t>Борисова Маргарита Петровна</t>
        </is>
      </c>
      <c r="C37" s="7" t="n">
        <v>55</v>
      </c>
      <c r="D37" s="7" t="n">
        <v>32</v>
      </c>
      <c r="E37" s="17" t="n">
        <v>0.5818181818181818</v>
      </c>
      <c r="F37" s="7" t="n">
        <v>56100</v>
      </c>
      <c r="G37" s="7" t="n">
        <v>30566</v>
      </c>
      <c r="H37" s="17" t="n">
        <v>0.5448484848484848</v>
      </c>
      <c r="I37" s="7" t="n">
        <v>30566</v>
      </c>
      <c r="J37" s="7" t="n">
        <v>-25534</v>
      </c>
    </row>
    <row r="38">
      <c r="A38" s="6" t="inlineStr">
        <is>
          <t>ТЗ</t>
        </is>
      </c>
      <c r="B38" s="6" t="inlineStr">
        <is>
          <t>Жвакин Данил Алексеевич</t>
        </is>
      </c>
      <c r="C38" s="7" t="n">
        <v>79</v>
      </c>
      <c r="D38" s="7" t="n">
        <v>47</v>
      </c>
      <c r="E38" s="17" t="n">
        <v>0.5949367088607594</v>
      </c>
      <c r="F38" s="7" t="n">
        <v>122900</v>
      </c>
      <c r="G38" s="7" t="n">
        <v>78836</v>
      </c>
      <c r="H38" s="17" t="n">
        <v>0.6414646053702197</v>
      </c>
      <c r="I38" s="7" t="n">
        <v>78836</v>
      </c>
      <c r="J38" s="7" t="n">
        <v>-44064</v>
      </c>
    </row>
    <row r="39">
      <c r="A39" s="6" t="inlineStr">
        <is>
          <t>ТЗ</t>
        </is>
      </c>
      <c r="B39" s="6" t="inlineStr">
        <is>
          <t>Градобоев Михаил Александрович</t>
        </is>
      </c>
      <c r="C39" s="7" t="n">
        <v>130</v>
      </c>
      <c r="D39" s="7" t="n">
        <v>101</v>
      </c>
      <c r="E39" s="17" t="n">
        <v>0.7769230769230769</v>
      </c>
      <c r="F39" s="7" t="n">
        <v>141800</v>
      </c>
      <c r="G39" s="7" t="n">
        <v>111724.02</v>
      </c>
      <c r="H39" s="17" t="n">
        <v>0.7878985895627644</v>
      </c>
      <c r="I39" s="7" t="n">
        <v>111724.02</v>
      </c>
      <c r="J39" s="7" t="n">
        <v>-30075.98000000001</v>
      </c>
    </row>
    <row r="40">
      <c r="A40" s="6" t="inlineStr">
        <is>
          <t>ТЗ</t>
        </is>
      </c>
      <c r="B40" s="6" t="inlineStr">
        <is>
          <t>Косолапова Ираида Ивановна</t>
        </is>
      </c>
      <c r="C40" s="7" t="n">
        <v>139</v>
      </c>
      <c r="D40" s="7" t="n">
        <v>112</v>
      </c>
      <c r="E40" s="17" t="n">
        <v>0.8057553956834532</v>
      </c>
      <c r="F40" s="7" t="n">
        <v>189900</v>
      </c>
      <c r="G40" s="7" t="n">
        <v>152784.5</v>
      </c>
      <c r="H40" s="17" t="n">
        <v>0.8045523959978936</v>
      </c>
      <c r="I40" s="7" t="n">
        <v>152784.5</v>
      </c>
      <c r="J40" s="7" t="n">
        <v>-37115.5</v>
      </c>
    </row>
    <row r="41">
      <c r="A41" s="6" t="inlineStr">
        <is>
          <t>ТЗ</t>
        </is>
      </c>
      <c r="B41" s="6" t="inlineStr">
        <is>
          <t>Перевозчикова Любовь Александровна</t>
        </is>
      </c>
      <c r="C41" s="7" t="n">
        <v>102</v>
      </c>
      <c r="D41" s="7" t="n">
        <v>90</v>
      </c>
      <c r="E41" s="17" t="n">
        <v>0.8823529411764706</v>
      </c>
      <c r="F41" s="7" t="n">
        <v>115100</v>
      </c>
      <c r="G41" s="7" t="n">
        <v>95930</v>
      </c>
      <c r="H41" s="17" t="n">
        <v>0.8334491746307559</v>
      </c>
      <c r="I41" s="7" t="n">
        <v>95930</v>
      </c>
      <c r="J41" s="7" t="n">
        <v>-19170</v>
      </c>
    </row>
    <row r="42">
      <c r="A42" s="6" t="inlineStr">
        <is>
          <t>ТЗ</t>
        </is>
      </c>
      <c r="B42" s="6" t="inlineStr">
        <is>
          <t>Шамшурина Наталья Александровна</t>
        </is>
      </c>
      <c r="C42" s="7" t="n">
        <v>103</v>
      </c>
      <c r="D42" s="7" t="n">
        <v>96</v>
      </c>
      <c r="E42" s="17" t="n">
        <v>0.9320388349514563</v>
      </c>
      <c r="F42" s="7" t="n">
        <v>146900</v>
      </c>
      <c r="G42" s="7" t="n">
        <v>135214.1</v>
      </c>
      <c r="H42" s="17" t="n">
        <v>0.9204499659632401</v>
      </c>
      <c r="I42" s="7" t="n">
        <v>135214.1</v>
      </c>
      <c r="J42" s="7" t="n">
        <v>-11685.90000000002</v>
      </c>
    </row>
    <row r="43">
      <c r="A43" s="6" t="inlineStr">
        <is>
          <t>ТЗ</t>
        </is>
      </c>
      <c r="B43" s="6" t="inlineStr">
        <is>
          <t>Морозова Юлия Сергеевна</t>
        </is>
      </c>
      <c r="C43" s="7" t="n">
        <v>133</v>
      </c>
      <c r="D43" s="7" t="n">
        <v>121</v>
      </c>
      <c r="E43" s="17" t="n">
        <v>0.9097744360902256</v>
      </c>
      <c r="F43" s="7" t="n">
        <v>167100</v>
      </c>
      <c r="G43" s="7" t="n">
        <v>153907.55</v>
      </c>
      <c r="H43" s="17" t="n">
        <v>0.9210505685218431</v>
      </c>
      <c r="I43" s="7" t="n">
        <v>153907.55</v>
      </c>
      <c r="J43" s="7" t="n">
        <v>-13192.45000000001</v>
      </c>
    </row>
    <row r="44">
      <c r="A44" s="6" t="inlineStr">
        <is>
          <t>ТЗ</t>
        </is>
      </c>
      <c r="B44" s="6" t="inlineStr">
        <is>
          <t>Шитова Татьяна Петровна</t>
        </is>
      </c>
      <c r="C44" s="7" t="n">
        <v>27</v>
      </c>
      <c r="D44" s="7" t="n">
        <v>25</v>
      </c>
      <c r="E44" s="17" t="n">
        <v>0.9259259259259259</v>
      </c>
      <c r="F44" s="7" t="n">
        <v>29800</v>
      </c>
      <c r="G44" s="7" t="n">
        <v>28238.5</v>
      </c>
      <c r="H44" s="17" t="n">
        <v>0.9476006711409396</v>
      </c>
      <c r="I44" s="7" t="n">
        <v>28238.5</v>
      </c>
      <c r="J44" s="7" t="n">
        <v>-1561.5</v>
      </c>
    </row>
    <row r="45">
      <c r="A45" s="6" t="inlineStr">
        <is>
          <t>ТЗ</t>
        </is>
      </c>
      <c r="B45" s="6" t="inlineStr">
        <is>
          <t>Воробьев Владислав Викторович</t>
        </is>
      </c>
      <c r="C45" s="7" t="n">
        <v>85</v>
      </c>
      <c r="D45" s="7" t="n">
        <v>81</v>
      </c>
      <c r="E45" s="17" t="n">
        <v>0.9529411764705882</v>
      </c>
      <c r="F45" s="7" t="n">
        <v>95600</v>
      </c>
      <c r="G45" s="7" t="n">
        <v>90911.3</v>
      </c>
      <c r="H45" s="17" t="n">
        <v>0.9509550209205021</v>
      </c>
      <c r="I45" s="7" t="n">
        <v>90911.3</v>
      </c>
      <c r="J45" s="7" t="n">
        <v>-4688.699999999997</v>
      </c>
    </row>
    <row r="46">
      <c r="A46" s="6" t="inlineStr">
        <is>
          <t>ТЗ</t>
        </is>
      </c>
      <c r="B46" s="6" t="inlineStr">
        <is>
          <t>Субботин Андрей Александрович</t>
        </is>
      </c>
      <c r="C46" s="7" t="n">
        <v>117</v>
      </c>
      <c r="D46" s="7" t="n">
        <v>124</v>
      </c>
      <c r="E46" s="17" t="n">
        <v>1.05982905982906</v>
      </c>
      <c r="F46" s="7" t="n">
        <v>152500</v>
      </c>
      <c r="G46" s="7" t="n">
        <v>162803</v>
      </c>
      <c r="H46" s="17" t="n">
        <v>1.067560655737705</v>
      </c>
      <c r="I46" s="7" t="n">
        <v>162803</v>
      </c>
      <c r="J46" s="7" t="n">
        <v>10303</v>
      </c>
    </row>
    <row r="47">
      <c r="A47" s="6" t="inlineStr">
        <is>
          <t>ТЗ</t>
        </is>
      </c>
      <c r="B47" s="6" t="inlineStr">
        <is>
          <t>Прилуков Виктор Алексеевич</t>
        </is>
      </c>
      <c r="C47" s="7" t="n">
        <v>78</v>
      </c>
      <c r="D47" s="7" t="n">
        <v>84</v>
      </c>
      <c r="E47" s="17" t="n">
        <v>1.076923076923077</v>
      </c>
      <c r="F47" s="7" t="n">
        <v>81200</v>
      </c>
      <c r="G47" s="7" t="n">
        <v>90378.5</v>
      </c>
      <c r="H47" s="17" t="n">
        <v>1.113035714285714</v>
      </c>
      <c r="I47" s="7" t="n">
        <v>90378.5</v>
      </c>
      <c r="J47" s="7" t="n">
        <v>9178.5</v>
      </c>
    </row>
    <row r="48">
      <c r="A48" s="6" t="inlineStr">
        <is>
          <t>ТЗ</t>
        </is>
      </c>
      <c r="B48" s="6" t="inlineStr">
        <is>
          <t>Раленский Владислав Витальевич</t>
        </is>
      </c>
      <c r="C48" s="7" t="n">
        <v>76</v>
      </c>
      <c r="D48" s="7" t="n">
        <v>91</v>
      </c>
      <c r="E48" s="17" t="n">
        <v>1.197368421052632</v>
      </c>
      <c r="F48" s="7" t="n">
        <v>87600</v>
      </c>
      <c r="G48" s="7" t="n">
        <v>98119.13</v>
      </c>
      <c r="H48" s="17" t="n">
        <v>1.120081392694064</v>
      </c>
      <c r="I48" s="7" t="n">
        <v>98119.13</v>
      </c>
      <c r="J48" s="7" t="n">
        <v>10519.13</v>
      </c>
    </row>
    <row r="49">
      <c r="A49" s="6" t="inlineStr">
        <is>
          <t>ТЗ</t>
        </is>
      </c>
      <c r="B49" s="6" t="inlineStr">
        <is>
          <t>Нахаев Артем Валерьевич</t>
        </is>
      </c>
      <c r="C49" s="7" t="n">
        <v>53</v>
      </c>
      <c r="D49" s="7" t="n">
        <v>57</v>
      </c>
      <c r="E49" s="17" t="n">
        <v>1.075471698113208</v>
      </c>
      <c r="F49" s="7" t="n">
        <v>61700</v>
      </c>
      <c r="G49" s="7" t="n">
        <v>69826.5</v>
      </c>
      <c r="H49" s="17" t="n">
        <v>1.131709886547812</v>
      </c>
      <c r="I49" s="7" t="n">
        <v>69826.5</v>
      </c>
      <c r="J49" s="7" t="n">
        <v>8126.5</v>
      </c>
    </row>
    <row r="50">
      <c r="A50" s="6" t="inlineStr">
        <is>
          <t>ТЗ</t>
        </is>
      </c>
      <c r="B50" s="6" t="inlineStr">
        <is>
          <t>Федоров Александр Максимович</t>
        </is>
      </c>
      <c r="C50" s="7" t="n">
        <v>118</v>
      </c>
      <c r="D50" s="7" t="n">
        <v>131</v>
      </c>
      <c r="E50" s="17" t="n">
        <v>1.110169491525424</v>
      </c>
      <c r="F50" s="7" t="n">
        <v>124900</v>
      </c>
      <c r="G50" s="7" t="n">
        <v>144055.5</v>
      </c>
      <c r="H50" s="17" t="n">
        <v>1.153366693354684</v>
      </c>
      <c r="I50" s="7" t="n">
        <v>144055.5</v>
      </c>
      <c r="J50" s="7" t="n">
        <v>19155.5</v>
      </c>
    </row>
    <row r="51">
      <c r="A51" s="6" t="inlineStr">
        <is>
          <t>ТЗ</t>
        </is>
      </c>
      <c r="B51" s="6" t="inlineStr">
        <is>
          <t>Макарова Ольга Дмитриевна</t>
        </is>
      </c>
      <c r="C51" s="7" t="n">
        <v>108</v>
      </c>
      <c r="D51" s="7" t="n">
        <v>132</v>
      </c>
      <c r="E51" s="17" t="n">
        <v>1.222222222222222</v>
      </c>
      <c r="F51" s="7" t="n">
        <v>130100</v>
      </c>
      <c r="G51" s="7" t="n">
        <v>160817</v>
      </c>
      <c r="H51" s="17" t="n">
        <v>1.236102997694081</v>
      </c>
      <c r="I51" s="7" t="n">
        <v>160817</v>
      </c>
      <c r="J51" s="7" t="n">
        <v>30717</v>
      </c>
    </row>
    <row r="52">
      <c r="A52" s="6" t="inlineStr">
        <is>
          <t>ТЗ</t>
        </is>
      </c>
      <c r="B52" s="6" t="inlineStr">
        <is>
          <t>Глухова Дарья Алексеевна</t>
        </is>
      </c>
      <c r="C52" s="7" t="n">
        <v>47</v>
      </c>
      <c r="D52" s="7" t="n">
        <v>84</v>
      </c>
      <c r="E52" s="17" t="n">
        <v>1.787234042553191</v>
      </c>
      <c r="F52" s="7" t="n">
        <v>45200</v>
      </c>
      <c r="G52" s="7" t="n">
        <v>91898.17</v>
      </c>
      <c r="H52" s="17" t="n">
        <v>2.033145353982301</v>
      </c>
      <c r="I52" s="7" t="n">
        <v>91898.17</v>
      </c>
      <c r="J52" s="7" t="n">
        <v>46698.17</v>
      </c>
    </row>
    <row r="53">
      <c r="A53" s="6" t="inlineStr">
        <is>
          <t>ТЗ</t>
        </is>
      </c>
      <c r="B53" s="6" t="inlineStr">
        <is>
          <t>Котикова Дарья Ивановна</t>
        </is>
      </c>
      <c r="C53" s="7" t="n">
        <v>55</v>
      </c>
      <c r="D53" s="7" t="n">
        <v>130</v>
      </c>
      <c r="E53" s="17" t="n">
        <v>2.363636363636364</v>
      </c>
      <c r="F53" s="7" t="n">
        <v>36900</v>
      </c>
      <c r="G53" s="7" t="n">
        <v>114576.75</v>
      </c>
      <c r="H53" s="17" t="n">
        <v>3.105060975609756</v>
      </c>
      <c r="I53" s="7" t="n">
        <v>114576.75</v>
      </c>
      <c r="J53" s="7" t="n">
        <v>77676.75</v>
      </c>
    </row>
    <row r="54">
      <c r="A54" s="6" t="inlineStr">
        <is>
          <t>ТЗ</t>
        </is>
      </c>
      <c r="B54" s="6" t="inlineStr">
        <is>
          <t>Шамшурин Данил Алексеевич</t>
        </is>
      </c>
      <c r="C54" s="7" t="n">
        <v>15</v>
      </c>
      <c r="D54" s="7" t="n">
        <v>33</v>
      </c>
      <c r="E54" s="17" t="n">
        <v>2.2</v>
      </c>
      <c r="F54" s="7" t="n">
        <v>3900</v>
      </c>
      <c r="G54" s="7" t="n">
        <v>24318.5</v>
      </c>
      <c r="H54" s="17" t="n">
        <v>6.23551282051282</v>
      </c>
      <c r="I54" s="7" t="n">
        <v>24318.5</v>
      </c>
      <c r="J54" s="7" t="n">
        <v>20418.5</v>
      </c>
    </row>
    <row r="55">
      <c r="A55" s="6" t="inlineStr">
        <is>
          <t>ТЗ</t>
        </is>
      </c>
      <c r="B55" s="6" t="inlineStr">
        <is>
          <t>Шаймухаметова Гулина Флусовна</t>
        </is>
      </c>
      <c r="C55" s="7" t="n">
        <v>25</v>
      </c>
      <c r="D55" s="7" t="n">
        <v>90</v>
      </c>
      <c r="E55" s="17" t="n">
        <v>3.6</v>
      </c>
      <c r="F55" s="7" t="n">
        <v>10800</v>
      </c>
      <c r="G55" s="7" t="n">
        <v>78489.34</v>
      </c>
      <c r="H55" s="17" t="n">
        <v>7.267531481481481</v>
      </c>
      <c r="I55" s="7" t="n">
        <v>78489.34</v>
      </c>
      <c r="J55" s="7" t="n">
        <v>67689.34</v>
      </c>
    </row>
    <row r="56">
      <c r="A56" s="6" t="inlineStr">
        <is>
          <t>ГП</t>
        </is>
      </c>
      <c r="B56" s="6" t="inlineStr">
        <is>
          <t>Соболева Алена Сергеевна</t>
        </is>
      </c>
      <c r="C56" s="7" t="n">
        <v>1</v>
      </c>
      <c r="D56" s="7" t="n">
        <v>0</v>
      </c>
      <c r="E56" s="17" t="n">
        <v>0</v>
      </c>
      <c r="F56" s="7" t="n">
        <v>1000</v>
      </c>
      <c r="G56" s="7" t="n">
        <v>0</v>
      </c>
      <c r="H56" s="17" t="n">
        <v>0</v>
      </c>
      <c r="I56" s="7" t="n">
        <v>0</v>
      </c>
      <c r="J56" s="7" t="n">
        <v>-1000</v>
      </c>
    </row>
    <row r="57">
      <c r="A57" s="6" t="inlineStr">
        <is>
          <t>ГП</t>
        </is>
      </c>
      <c r="B57" s="6" t="inlineStr">
        <is>
          <t>Сентябов Дмитрий Григорьевич</t>
        </is>
      </c>
      <c r="C57" s="7" t="n">
        <v>8</v>
      </c>
      <c r="D57" s="7" t="n">
        <v>3</v>
      </c>
      <c r="E57" s="17" t="n">
        <v>0.375</v>
      </c>
      <c r="F57" s="7" t="n">
        <v>7000</v>
      </c>
      <c r="G57" s="7" t="n">
        <v>3142.5</v>
      </c>
      <c r="H57" s="17" t="n">
        <v>0.4489285714285715</v>
      </c>
      <c r="I57" s="7" t="n">
        <v>3142.5</v>
      </c>
      <c r="J57" s="7" t="n">
        <v>-3857.5</v>
      </c>
    </row>
    <row r="58">
      <c r="A58" s="6" t="inlineStr">
        <is>
          <t>ГП</t>
        </is>
      </c>
      <c r="B58" s="6" t="inlineStr">
        <is>
          <t>Перевощикова Марина Юрьевна</t>
        </is>
      </c>
      <c r="C58" s="7" t="n">
        <v>56</v>
      </c>
      <c r="D58" s="7" t="n">
        <v>44</v>
      </c>
      <c r="E58" s="17" t="n">
        <v>0.7857142857142857</v>
      </c>
      <c r="F58" s="7" t="n">
        <v>57600</v>
      </c>
      <c r="G58" s="7" t="n">
        <v>48017.5</v>
      </c>
      <c r="H58" s="17" t="n">
        <v>0.8336371527777777</v>
      </c>
      <c r="I58" s="7" t="n">
        <v>48017.5</v>
      </c>
      <c r="J58" s="7" t="n">
        <v>-9582.5</v>
      </c>
    </row>
    <row r="59">
      <c r="A59" s="6" t="inlineStr">
        <is>
          <t>ГП</t>
        </is>
      </c>
      <c r="B59" s="6" t="inlineStr">
        <is>
          <t>Перевощикова Анастасия Александровна</t>
        </is>
      </c>
      <c r="C59" s="7" t="n">
        <v>49</v>
      </c>
      <c r="D59" s="7" t="n">
        <v>56</v>
      </c>
      <c r="E59" s="17" t="n">
        <v>1.142857142857143</v>
      </c>
      <c r="F59" s="7" t="n">
        <v>53100</v>
      </c>
      <c r="G59" s="7" t="n">
        <v>54087.5</v>
      </c>
      <c r="H59" s="17" t="n">
        <v>1.018596986817326</v>
      </c>
      <c r="I59" s="7" t="n">
        <v>54087.5</v>
      </c>
      <c r="J59" s="7" t="n">
        <v>987.5</v>
      </c>
    </row>
    <row r="60">
      <c r="A60" s="6" t="inlineStr">
        <is>
          <t>ГП</t>
        </is>
      </c>
      <c r="B60" s="6" t="inlineStr">
        <is>
          <t>Козлова Марина Валерьевна</t>
        </is>
      </c>
      <c r="C60" s="7" t="n">
        <v>112</v>
      </c>
      <c r="D60" s="7" t="n">
        <v>125</v>
      </c>
      <c r="E60" s="17" t="n">
        <v>1.116071428571429</v>
      </c>
      <c r="F60" s="7" t="n">
        <v>84300</v>
      </c>
      <c r="G60" s="7" t="n">
        <v>93555.75</v>
      </c>
      <c r="H60" s="17" t="n">
        <v>1.10979537366548</v>
      </c>
      <c r="I60" s="7" t="n">
        <v>93555.75</v>
      </c>
      <c r="J60" s="7" t="n">
        <v>9255.75</v>
      </c>
    </row>
    <row r="61">
      <c r="A61" s="6" t="inlineStr">
        <is>
          <t>ГП</t>
        </is>
      </c>
      <c r="B61" s="6" t="inlineStr">
        <is>
          <t>Смирнова Татьяна Ивановна</t>
        </is>
      </c>
      <c r="C61" s="7" t="n">
        <v>19</v>
      </c>
      <c r="D61" s="7" t="n">
        <v>20</v>
      </c>
      <c r="E61" s="17" t="n">
        <v>1.052631578947368</v>
      </c>
      <c r="F61" s="7" t="n">
        <v>25000</v>
      </c>
      <c r="G61" s="7" t="n">
        <v>28061.88</v>
      </c>
      <c r="H61" s="17" t="n">
        <v>1.1224752</v>
      </c>
      <c r="I61" s="7" t="n">
        <v>28061.88</v>
      </c>
      <c r="J61" s="7" t="n">
        <v>3061.880000000001</v>
      </c>
    </row>
    <row r="62">
      <c r="A62" s="6" t="inlineStr">
        <is>
          <t>ГП</t>
        </is>
      </c>
      <c r="B62" s="6" t="inlineStr">
        <is>
          <t>Широбокова Юлия Витальевна</t>
        </is>
      </c>
      <c r="C62" s="7" t="n">
        <v>128</v>
      </c>
      <c r="D62" s="7" t="n">
        <v>154</v>
      </c>
      <c r="E62" s="17" t="n">
        <v>1.203125</v>
      </c>
      <c r="F62" s="7" t="n">
        <v>172000</v>
      </c>
      <c r="G62" s="7" t="n">
        <v>203578.5</v>
      </c>
      <c r="H62" s="17" t="n">
        <v>1.183595930232558</v>
      </c>
      <c r="I62" s="7" t="n">
        <v>203578.5</v>
      </c>
      <c r="J62" s="7" t="n">
        <v>31578.5</v>
      </c>
    </row>
    <row r="63">
      <c r="A63" s="6" t="inlineStr">
        <is>
          <t>БИ</t>
        </is>
      </c>
      <c r="B63" s="6" t="inlineStr">
        <is>
          <t>Овчинников Степан Анатольевич</t>
        </is>
      </c>
      <c r="C63" s="7" t="n">
        <v>205</v>
      </c>
      <c r="D63" s="7" t="n">
        <v>216</v>
      </c>
      <c r="E63" s="17" t="n">
        <v>1.053658536585366</v>
      </c>
      <c r="F63" s="7" t="n">
        <v>136200</v>
      </c>
      <c r="G63" s="7" t="n">
        <v>141930</v>
      </c>
      <c r="H63" s="17" t="n">
        <v>1.042070484581498</v>
      </c>
      <c r="I63" s="7" t="n">
        <v>141930</v>
      </c>
      <c r="J63" s="7" t="n">
        <v>5730</v>
      </c>
    </row>
    <row r="64">
      <c r="A64" s="6" t="inlineStr">
        <is>
          <t>БИ</t>
        </is>
      </c>
      <c r="B64" s="6" t="inlineStr">
        <is>
          <t>Колесников Сергей Юрьевич</t>
        </is>
      </c>
      <c r="C64" s="7" t="n">
        <v>157</v>
      </c>
      <c r="D64" s="7" t="n">
        <v>188</v>
      </c>
      <c r="E64" s="17" t="n">
        <v>1.197452229299363</v>
      </c>
      <c r="F64" s="7" t="n">
        <v>113800</v>
      </c>
      <c r="G64" s="7" t="n">
        <v>142899</v>
      </c>
      <c r="H64" s="17" t="n">
        <v>1.255702987697715</v>
      </c>
      <c r="I64" s="7" t="n">
        <v>142899</v>
      </c>
      <c r="J64" s="7" t="n">
        <v>29099</v>
      </c>
    </row>
    <row r="68">
      <c r="A68" s="16" t="inlineStr">
        <is>
          <t>Дорожная карта по дням</t>
        </is>
      </c>
    </row>
    <row r="69">
      <c r="A69" s="13" t="inlineStr">
        <is>
          <t>День</t>
        </is>
      </c>
      <c r="B69" s="13" t="inlineStr">
        <is>
          <t>Дата</t>
        </is>
      </c>
      <c r="C69" s="13" t="inlineStr">
        <is>
          <t>План ₽ накоп.</t>
        </is>
      </c>
      <c r="D69" s="13" t="inlineStr">
        <is>
          <t>Факт ₽ день</t>
        </is>
      </c>
      <c r="E69" s="13" t="inlineStr">
        <is>
          <t>Факт ₽ накоп.</t>
        </is>
      </c>
      <c r="F69" s="13" t="inlineStr">
        <is>
          <t>% ₽</t>
        </is>
      </c>
      <c r="G69" s="13" t="inlineStr">
        <is>
          <t>План трен. накоп.</t>
        </is>
      </c>
      <c r="H69" s="13" t="inlineStr">
        <is>
          <t>Факт трен. день</t>
        </is>
      </c>
      <c r="I69" s="13" t="inlineStr">
        <is>
          <t>Факт трен. накоп.</t>
        </is>
      </c>
      <c r="J69" s="13" t="inlineStr">
        <is>
          <t>% трен.</t>
        </is>
      </c>
    </row>
    <row r="70">
      <c r="A70" s="6" t="n">
        <v>1</v>
      </c>
      <c r="B70" s="6" t="inlineStr">
        <is>
          <t>01.05.2026</t>
        </is>
      </c>
      <c r="C70" s="7" t="n">
        <v>111290.3225806452</v>
      </c>
      <c r="D70" s="7" t="n">
        <v>83110.81</v>
      </c>
      <c r="E70" s="7" t="n">
        <v>83110.81</v>
      </c>
      <c r="F70" s="17" t="n">
        <v>0.7467927855072464</v>
      </c>
      <c r="G70" s="7" t="n">
        <v>114.6129032258064</v>
      </c>
      <c r="H70" s="7" t="n">
        <v>127</v>
      </c>
      <c r="I70" s="7" t="n">
        <v>127</v>
      </c>
      <c r="J70" s="17" t="n">
        <v>1.108077680833099</v>
      </c>
    </row>
    <row r="71">
      <c r="A71" s="6" t="n">
        <v>2</v>
      </c>
      <c r="B71" s="6" t="inlineStr">
        <is>
          <t>02.05.2026</t>
        </is>
      </c>
      <c r="C71" s="7" t="n">
        <v>222580.6451612903</v>
      </c>
      <c r="D71" s="7" t="n">
        <v>55225.25</v>
      </c>
      <c r="E71" s="7" t="n">
        <v>138336.06</v>
      </c>
      <c r="F71" s="17" t="n">
        <v>0.6215098347826087</v>
      </c>
      <c r="G71" s="7" t="n">
        <v>229.2258064516129</v>
      </c>
      <c r="H71" s="7" t="n">
        <v>51</v>
      </c>
      <c r="I71" s="7" t="n">
        <v>178</v>
      </c>
      <c r="J71" s="17" t="n">
        <v>0.7765268786940613</v>
      </c>
    </row>
    <row r="72">
      <c r="A72" s="6" t="n">
        <v>3</v>
      </c>
      <c r="B72" s="6" t="inlineStr">
        <is>
          <t>03.05.2026</t>
        </is>
      </c>
      <c r="C72" s="7" t="n">
        <v>333870.9677419355</v>
      </c>
      <c r="D72" s="7" t="n">
        <v>45076.16</v>
      </c>
      <c r="E72" s="7" t="n">
        <v>183412.22</v>
      </c>
      <c r="F72" s="17" t="n">
        <v>0.5493506106280194</v>
      </c>
      <c r="G72" s="7" t="n">
        <v>343.8387096774193</v>
      </c>
      <c r="H72" s="7" t="n">
        <v>44</v>
      </c>
      <c r="I72" s="7" t="n">
        <v>222</v>
      </c>
      <c r="J72" s="17" t="n">
        <v>0.6456515620602309</v>
      </c>
    </row>
    <row r="73">
      <c r="A73" s="6" t="n">
        <v>4</v>
      </c>
      <c r="B73" s="6" t="inlineStr">
        <is>
          <t>04.05.2026</t>
        </is>
      </c>
      <c r="C73" s="7" t="n">
        <v>445161.2903225807</v>
      </c>
      <c r="D73" s="7" t="n">
        <v>135359.51</v>
      </c>
      <c r="E73" s="7" t="n">
        <v>318771.73</v>
      </c>
      <c r="F73" s="17" t="n">
        <v>0.716081422463768</v>
      </c>
      <c r="G73" s="7" t="n">
        <v>458.4516129032258</v>
      </c>
      <c r="H73" s="7" t="n">
        <v>176</v>
      </c>
      <c r="I73" s="7" t="n">
        <v>398</v>
      </c>
      <c r="J73" s="17" t="n">
        <v>0.8681396003377427</v>
      </c>
    </row>
    <row r="74">
      <c r="A74" s="6" t="n">
        <v>5</v>
      </c>
      <c r="B74" s="6" t="inlineStr">
        <is>
          <t>05.05.2026</t>
        </is>
      </c>
      <c r="C74" s="7" t="n">
        <v>556451.6129032258</v>
      </c>
      <c r="D74" s="7" t="n">
        <v>147085.64</v>
      </c>
      <c r="E74" s="7" t="n">
        <v>465857.37</v>
      </c>
      <c r="F74" s="17" t="n">
        <v>0.8371929547826087</v>
      </c>
      <c r="G74" s="7" t="n">
        <v>573.0645161290323</v>
      </c>
      <c r="H74" s="7" t="n">
        <v>140</v>
      </c>
      <c r="I74" s="7" t="n">
        <v>538</v>
      </c>
      <c r="J74" s="17" t="n">
        <v>0.9388122713200112</v>
      </c>
    </row>
    <row r="75">
      <c r="A75" s="6" t="n">
        <v>6</v>
      </c>
      <c r="B75" s="6" t="inlineStr">
        <is>
          <t>06.05.2026</t>
        </is>
      </c>
      <c r="C75" s="7" t="n">
        <v>667741.9354838709</v>
      </c>
      <c r="D75" s="7" t="n">
        <v>119464.83</v>
      </c>
      <c r="E75" s="7" t="n">
        <v>585322.2</v>
      </c>
      <c r="F75" s="17" t="n">
        <v>0.8765694782608696</v>
      </c>
      <c r="G75" s="7" t="n">
        <v>687.6774193548387</v>
      </c>
      <c r="H75" s="7" t="n">
        <v>110</v>
      </c>
      <c r="I75" s="7" t="n">
        <v>648</v>
      </c>
      <c r="J75" s="17" t="n">
        <v>0.9423022797635802</v>
      </c>
    </row>
    <row r="76">
      <c r="A76" s="6" t="n">
        <v>7</v>
      </c>
      <c r="B76" s="6" t="inlineStr">
        <is>
          <t>07.05.2026</t>
        </is>
      </c>
      <c r="C76" s="7" t="n">
        <v>779032.2580645161</v>
      </c>
      <c r="D76" s="7" t="n">
        <v>149798.88</v>
      </c>
      <c r="E76" s="7" t="n">
        <v>735121.08</v>
      </c>
      <c r="F76" s="17" t="n">
        <v>0.9436336844720496</v>
      </c>
      <c r="G76" s="7" t="n">
        <v>802.2903225806451</v>
      </c>
      <c r="H76" s="7" t="n">
        <v>134</v>
      </c>
      <c r="I76" s="7" t="n">
        <v>782</v>
      </c>
      <c r="J76" s="17" t="n">
        <v>0.9747095010252905</v>
      </c>
    </row>
    <row r="77">
      <c r="A77" s="6" t="n">
        <v>8</v>
      </c>
      <c r="B77" s="6" t="inlineStr">
        <is>
          <t>08.05.2026</t>
        </is>
      </c>
      <c r="C77" s="7" t="n">
        <v>890322.5806451613</v>
      </c>
      <c r="D77" s="7" t="n">
        <v>112769.92</v>
      </c>
      <c r="E77" s="7" t="n">
        <v>847891</v>
      </c>
      <c r="F77" s="17" t="n">
        <v>0.9523413405797101</v>
      </c>
      <c r="G77" s="7" t="n">
        <v>916.9032258064516</v>
      </c>
      <c r="H77" s="7" t="n">
        <v>105</v>
      </c>
      <c r="I77" s="7" t="n">
        <v>887</v>
      </c>
      <c r="J77" s="17" t="n">
        <v>0.9673867154517309</v>
      </c>
    </row>
    <row r="78">
      <c r="A78" s="6" t="n">
        <v>9</v>
      </c>
      <c r="B78" s="6" t="inlineStr">
        <is>
          <t>09.05.2026</t>
        </is>
      </c>
      <c r="C78" s="7" t="n">
        <v>1001612.903225806</v>
      </c>
      <c r="D78" s="7" t="n">
        <v>49212.8</v>
      </c>
      <c r="E78" s="7" t="n">
        <v>897103.8</v>
      </c>
      <c r="F78" s="17" t="n">
        <v>0.8956591884057972</v>
      </c>
      <c r="G78" s="7" t="n">
        <v>1031.516129032258</v>
      </c>
      <c r="H78" s="7" t="n">
        <v>43</v>
      </c>
      <c r="I78" s="7" t="n">
        <v>930</v>
      </c>
      <c r="J78" s="17" t="n">
        <v>0.9015855145886106</v>
      </c>
    </row>
    <row r="79">
      <c r="A79" s="6" t="n">
        <v>10</v>
      </c>
      <c r="B79" s="6" t="inlineStr">
        <is>
          <t>10.05.2026</t>
        </is>
      </c>
      <c r="C79" s="7" t="n">
        <v>1112903.225806452</v>
      </c>
      <c r="D79" s="7" t="n">
        <v>71512.96000000001</v>
      </c>
      <c r="E79" s="7" t="n">
        <v>968616.76</v>
      </c>
      <c r="F79" s="17" t="n">
        <v>0.8703512915942029</v>
      </c>
      <c r="G79" s="7" t="n">
        <v>1146.129032258065</v>
      </c>
      <c r="H79" s="7" t="n">
        <v>88</v>
      </c>
      <c r="I79" s="7" t="n">
        <v>1018</v>
      </c>
      <c r="J79" s="17" t="n">
        <v>0.8882071488882634</v>
      </c>
    </row>
    <row r="80">
      <c r="A80" s="6" t="n">
        <v>11</v>
      </c>
      <c r="B80" s="6" t="inlineStr">
        <is>
          <t>11.05.2026</t>
        </is>
      </c>
      <c r="C80" s="7" t="n">
        <v>1224193.548387097</v>
      </c>
      <c r="D80" s="7" t="n">
        <v>95812.26999999999</v>
      </c>
      <c r="E80" s="7" t="n">
        <v>1064429.03</v>
      </c>
      <c r="F80" s="17" t="n">
        <v>0.8694940693017128</v>
      </c>
      <c r="G80" s="7" t="n">
        <v>1260.741935483871</v>
      </c>
      <c r="H80" s="7" t="n">
        <v>83</v>
      </c>
      <c r="I80" s="7" t="n">
        <v>1101</v>
      </c>
      <c r="J80" s="17" t="n">
        <v>0.8732952946293785</v>
      </c>
    </row>
    <row r="81">
      <c r="A81" s="6" t="n">
        <v>12</v>
      </c>
      <c r="B81" s="6" t="inlineStr">
        <is>
          <t>12.05.2026</t>
        </is>
      </c>
      <c r="C81" s="7" t="n">
        <v>1335483.870967742</v>
      </c>
      <c r="D81" s="7" t="n">
        <v>147696.56</v>
      </c>
      <c r="E81" s="7" t="n">
        <v>1212125.59</v>
      </c>
      <c r="F81" s="17" t="n">
        <v>0.9076302727053142</v>
      </c>
      <c r="G81" s="7" t="n">
        <v>1375.354838709677</v>
      </c>
      <c r="H81" s="7" t="n">
        <v>135</v>
      </c>
      <c r="I81" s="7" t="n">
        <v>1236</v>
      </c>
      <c r="J81" s="17" t="n">
        <v>0.89867717421897</v>
      </c>
    </row>
    <row r="82">
      <c r="A82" s="6" t="n">
        <v>13</v>
      </c>
      <c r="B82" s="6" t="inlineStr">
        <is>
          <t>13.05.2026</t>
        </is>
      </c>
      <c r="C82" s="7" t="n">
        <v>1446774.193548387</v>
      </c>
      <c r="D82" s="7" t="n">
        <v>163640.05</v>
      </c>
      <c r="E82" s="7" t="n">
        <v>1375765.64</v>
      </c>
      <c r="F82" s="17" t="n">
        <v>0.950919394425864</v>
      </c>
      <c r="G82" s="7" t="n">
        <v>1489.967741935484</v>
      </c>
      <c r="H82" s="7" t="n">
        <v>155</v>
      </c>
      <c r="I82" s="7" t="n">
        <v>1391</v>
      </c>
      <c r="J82" s="17" t="n">
        <v>0.933577258654658</v>
      </c>
    </row>
    <row r="83">
      <c r="A83" s="6" t="n">
        <v>14</v>
      </c>
      <c r="B83" s="6" t="inlineStr">
        <is>
          <t>14.05.2026</t>
        </is>
      </c>
      <c r="C83" s="7" t="n">
        <v>1558064.516129032</v>
      </c>
      <c r="D83" s="7" t="n">
        <v>203393.26</v>
      </c>
      <c r="E83" s="7" t="n">
        <v>1579158.9</v>
      </c>
      <c r="F83" s="17" t="n">
        <v>1.013538838509317</v>
      </c>
      <c r="G83" s="7" t="n">
        <v>1604.58064516129</v>
      </c>
      <c r="H83" s="7" t="n">
        <v>188</v>
      </c>
      <c r="I83" s="7" t="n">
        <v>1579</v>
      </c>
      <c r="J83" s="17" t="n">
        <v>0.984057737927707</v>
      </c>
    </row>
    <row r="84">
      <c r="A84" s="6" t="n">
        <v>15</v>
      </c>
      <c r="B84" s="6" t="inlineStr">
        <is>
          <t>15.05.2026</t>
        </is>
      </c>
      <c r="C84" s="7" t="n">
        <v>1669354.838709677</v>
      </c>
      <c r="D84" s="7" t="n">
        <v>131079.12</v>
      </c>
      <c r="E84" s="7" t="n">
        <v>1710238.02</v>
      </c>
      <c r="F84" s="17" t="n">
        <v>1.024490408115942</v>
      </c>
      <c r="G84" s="7" t="n">
        <v>1719.193548387097</v>
      </c>
      <c r="H84" s="7" t="n">
        <v>125</v>
      </c>
      <c r="I84" s="7" t="n">
        <v>1704</v>
      </c>
      <c r="J84" s="17" t="n">
        <v>0.9911623979735434</v>
      </c>
    </row>
    <row r="85">
      <c r="A85" s="6" t="n">
        <v>16</v>
      </c>
      <c r="B85" s="6" t="inlineStr">
        <is>
          <t>16.05.2026</t>
        </is>
      </c>
      <c r="C85" s="7" t="n">
        <v>1780645.161290323</v>
      </c>
      <c r="D85" s="7" t="n">
        <v>79198.42</v>
      </c>
      <c r="E85" s="7" t="n">
        <v>1789436.44</v>
      </c>
      <c r="F85" s="17" t="n">
        <v>1.00493713115942</v>
      </c>
      <c r="G85" s="7" t="n">
        <v>1833.806451612903</v>
      </c>
      <c r="H85" s="7" t="n">
        <v>73</v>
      </c>
      <c r="I85" s="7" t="n">
        <v>1777</v>
      </c>
      <c r="J85" s="17" t="n">
        <v>0.9690226569096538</v>
      </c>
    </row>
    <row r="86">
      <c r="A86" s="6" t="n">
        <v>17</v>
      </c>
      <c r="B86" s="6" t="inlineStr">
        <is>
          <t>17.05.2026</t>
        </is>
      </c>
      <c r="C86" s="7" t="n">
        <v>1891935.483870968</v>
      </c>
      <c r="D86" s="7" t="n">
        <v>42727.89</v>
      </c>
      <c r="E86" s="7" t="n">
        <v>1832164.33</v>
      </c>
      <c r="F86" s="17" t="n">
        <v>0.9684074037510656</v>
      </c>
      <c r="G86" s="7" t="n">
        <v>1948.41935483871</v>
      </c>
      <c r="H86" s="7" t="n">
        <v>39</v>
      </c>
      <c r="I86" s="7" t="n">
        <v>1816</v>
      </c>
      <c r="J86" s="17" t="n">
        <v>0.9320375490472012</v>
      </c>
    </row>
    <row r="87">
      <c r="A87" s="6" t="n">
        <v>18</v>
      </c>
      <c r="B87" s="6" t="inlineStr">
        <is>
          <t>18.05.2026</t>
        </is>
      </c>
      <c r="C87" s="7" t="n">
        <v>2003225.806451613</v>
      </c>
      <c r="D87" s="7" t="n">
        <v>131522.34</v>
      </c>
      <c r="E87" s="7" t="n">
        <v>1963686.67</v>
      </c>
      <c r="F87" s="17" t="n">
        <v>0.9802622668276972</v>
      </c>
      <c r="G87" s="7" t="n">
        <v>2063.032258064516</v>
      </c>
      <c r="H87" s="7" t="n">
        <v>124</v>
      </c>
      <c r="I87" s="7" t="n">
        <v>1940</v>
      </c>
      <c r="J87" s="17" t="n">
        <v>0.9403633861838196</v>
      </c>
    </row>
    <row r="88">
      <c r="A88" s="6" t="n">
        <v>19</v>
      </c>
      <c r="B88" s="6" t="inlineStr">
        <is>
          <t>19.05.2026</t>
        </is>
      </c>
      <c r="C88" s="7" t="n">
        <v>2114516.129032258</v>
      </c>
      <c r="D88" s="7" t="n">
        <v>176075.21</v>
      </c>
      <c r="E88" s="7" t="n">
        <v>2139761.88</v>
      </c>
      <c r="F88" s="17" t="n">
        <v>1.011939256750572</v>
      </c>
      <c r="G88" s="7" t="n">
        <v>2177.645161290322</v>
      </c>
      <c r="H88" s="7" t="n">
        <v>168</v>
      </c>
      <c r="I88" s="7" t="n">
        <v>2108</v>
      </c>
      <c r="J88" s="17" t="n">
        <v>0.9680181314530346</v>
      </c>
    </row>
    <row r="89">
      <c r="A89" s="6" t="n">
        <v>20</v>
      </c>
      <c r="B89" s="6" t="inlineStr">
        <is>
          <t>20.05.2026</t>
        </is>
      </c>
      <c r="C89" s="7" t="n">
        <v>2225806.451612903</v>
      </c>
      <c r="D89" s="7" t="n">
        <v>136711.08</v>
      </c>
      <c r="E89" s="7" t="n">
        <v>2276472.96</v>
      </c>
      <c r="F89" s="17" t="n">
        <v>1.022763213913043</v>
      </c>
      <c r="G89" s="7" t="n">
        <v>2292.258064516129</v>
      </c>
      <c r="H89" s="7" t="n">
        <v>131</v>
      </c>
      <c r="I89" s="7" t="n">
        <v>2239</v>
      </c>
      <c r="J89" s="17" t="n">
        <v>0.976766113143822</v>
      </c>
    </row>
    <row r="90">
      <c r="A90" s="6" t="n">
        <v>21</v>
      </c>
      <c r="B90" s="6" t="inlineStr">
        <is>
          <t>21.05.2026</t>
        </is>
      </c>
      <c r="C90" s="7" t="n">
        <v>2337096.774193549</v>
      </c>
      <c r="D90" s="7" t="n">
        <v>180617.5</v>
      </c>
      <c r="E90" s="7" t="n">
        <v>2457090.46</v>
      </c>
      <c r="F90" s="17" t="n">
        <v>1.051343053968254</v>
      </c>
      <c r="G90" s="7" t="n">
        <v>2406.870967741936</v>
      </c>
      <c r="H90" s="7" t="n">
        <v>159</v>
      </c>
      <c r="I90" s="7" t="n">
        <v>2398</v>
      </c>
      <c r="J90" s="17" t="n">
        <v>0.9963143151997641</v>
      </c>
    </row>
    <row r="91">
      <c r="A91" s="6" t="n">
        <v>22</v>
      </c>
      <c r="B91" s="6" t="inlineStr">
        <is>
          <t>22.05.2026</t>
        </is>
      </c>
      <c r="C91" s="7" t="n">
        <v>2448387.096774193</v>
      </c>
      <c r="D91" s="7" t="n">
        <v>121658.42</v>
      </c>
      <c r="E91" s="7" t="n">
        <v>2578748.88</v>
      </c>
      <c r="F91" s="17" t="n">
        <v>1.053243943083004</v>
      </c>
      <c r="G91" s="7" t="n">
        <v>2521.483870967742</v>
      </c>
      <c r="H91" s="7" t="n">
        <v>114</v>
      </c>
      <c r="I91" s="7" t="n">
        <v>2512</v>
      </c>
      <c r="J91" s="17" t="n">
        <v>0.9962387738914618</v>
      </c>
    </row>
    <row r="92">
      <c r="A92" s="6" t="n">
        <v>23</v>
      </c>
      <c r="B92" s="6" t="inlineStr">
        <is>
          <t>23.05.2026</t>
        </is>
      </c>
      <c r="C92" s="7" t="n">
        <v>2559677.419354839</v>
      </c>
      <c r="D92" s="7" t="n">
        <v>88188.84</v>
      </c>
      <c r="E92" s="7" t="n">
        <v>2666937.72</v>
      </c>
      <c r="F92" s="17" t="n">
        <v>1.04190383516068</v>
      </c>
      <c r="G92" s="7" t="n">
        <v>2636.096774193548</v>
      </c>
      <c r="H92" s="7" t="n">
        <v>80</v>
      </c>
      <c r="I92" s="7" t="n">
        <v>2592</v>
      </c>
      <c r="J92" s="17" t="n">
        <v>0.9832719441011271</v>
      </c>
    </row>
    <row r="93">
      <c r="A93" s="6" t="n">
        <v>24</v>
      </c>
      <c r="B93" s="6" t="inlineStr">
        <is>
          <t>24.05.2026</t>
        </is>
      </c>
      <c r="C93" s="7" t="n">
        <v>2670967.741935484</v>
      </c>
      <c r="D93" s="7" t="n">
        <v>125841.8</v>
      </c>
      <c r="E93" s="7" t="n">
        <v>2792779.52</v>
      </c>
      <c r="F93" s="17" t="n">
        <v>1.045605858937198</v>
      </c>
      <c r="G93" s="7" t="n">
        <v>2750.709677419355</v>
      </c>
      <c r="H93" s="7" t="n">
        <v>124</v>
      </c>
      <c r="I93" s="7" t="n">
        <v>2716</v>
      </c>
      <c r="J93" s="17" t="n">
        <v>0.9873815554930107</v>
      </c>
    </row>
    <row r="94">
      <c r="A94" s="6" t="n">
        <v>25</v>
      </c>
      <c r="B94" s="6" t="inlineStr">
        <is>
          <t>25.05.2026</t>
        </is>
      </c>
      <c r="C94" s="7" t="n">
        <v>2782258.064516129</v>
      </c>
      <c r="D94" s="7" t="n">
        <v>160849.67</v>
      </c>
      <c r="E94" s="7" t="n">
        <v>2953629.189999999</v>
      </c>
      <c r="F94" s="17" t="n">
        <v>1.061594259594203</v>
      </c>
      <c r="G94" s="7" t="n">
        <v>2865.322580645161</v>
      </c>
      <c r="H94" s="7" t="n">
        <v>164</v>
      </c>
      <c r="I94" s="7" t="n">
        <v>2880</v>
      </c>
      <c r="J94" s="17" t="n">
        <v>1.005122431747819</v>
      </c>
    </row>
    <row r="95">
      <c r="A95" s="6" t="n">
        <v>26</v>
      </c>
      <c r="B95" s="6" t="inlineStr">
        <is>
          <t>26.05.2026</t>
        </is>
      </c>
      <c r="C95" s="7" t="n">
        <v>2893548.387096774</v>
      </c>
      <c r="D95" s="7" t="n">
        <v>177336.96</v>
      </c>
      <c r="E95" s="7" t="n">
        <v>3130966.149999999</v>
      </c>
      <c r="F95" s="17" t="n">
        <v>1.082050731884058</v>
      </c>
      <c r="G95" s="7" t="n">
        <v>2979.935483870968</v>
      </c>
      <c r="H95" s="7" t="n">
        <v>248</v>
      </c>
      <c r="I95" s="7" t="n">
        <v>3128</v>
      </c>
      <c r="J95" s="17" t="n">
        <v>1.049687154950313</v>
      </c>
    </row>
    <row r="96">
      <c r="A96" s="6" t="n">
        <v>27</v>
      </c>
      <c r="B96" s="6" t="inlineStr">
        <is>
          <t>27.05.2026</t>
        </is>
      </c>
      <c r="C96" s="7" t="n">
        <v>3004838.709677419</v>
      </c>
      <c r="D96" s="7" t="n">
        <v>152044.05</v>
      </c>
      <c r="E96" s="7" t="n">
        <v>3283010.199999999</v>
      </c>
      <c r="F96" s="17" t="n">
        <v>1.092574516371444</v>
      </c>
      <c r="G96" s="7" t="n">
        <v>3094.548387096774</v>
      </c>
      <c r="H96" s="7" t="n">
        <v>144</v>
      </c>
      <c r="I96" s="7" t="n">
        <v>3272</v>
      </c>
      <c r="J96" s="17" t="n">
        <v>1.057343298829367</v>
      </c>
    </row>
    <row r="97">
      <c r="A97" s="6" t="n">
        <v>28</v>
      </c>
      <c r="B97" s="6" t="inlineStr">
        <is>
          <t>28.05.2026</t>
        </is>
      </c>
      <c r="C97" s="7" t="n">
        <v>3116129.032258064</v>
      </c>
      <c r="D97" s="7" t="n">
        <v>139726.25</v>
      </c>
      <c r="E97" s="7" t="n">
        <v>3422736.449999999</v>
      </c>
      <c r="F97" s="17" t="n">
        <v>1.098393684782609</v>
      </c>
      <c r="G97" s="7" t="n">
        <v>3209.16129032258</v>
      </c>
      <c r="H97" s="7" t="n">
        <v>128</v>
      </c>
      <c r="I97" s="7" t="n">
        <v>3400</v>
      </c>
      <c r="J97" s="17" t="n">
        <v>1.059466848940533</v>
      </c>
    </row>
    <row r="98">
      <c r="A98" s="6" t="n">
        <v>29</v>
      </c>
      <c r="B98" s="6" t="inlineStr">
        <is>
          <t>29.05.2026</t>
        </is>
      </c>
      <c r="C98" s="7" t="n">
        <v>3227419.35483871</v>
      </c>
      <c r="D98" s="7" t="n">
        <v>161252.57</v>
      </c>
      <c r="E98" s="7" t="n">
        <v>3583989.019999999</v>
      </c>
      <c r="F98" s="17" t="n">
        <v>1.110481355522239</v>
      </c>
      <c r="G98" s="7" t="n">
        <v>3323.774193548387</v>
      </c>
      <c r="H98" s="7" t="n">
        <v>137</v>
      </c>
      <c r="I98" s="7" t="n">
        <v>3537</v>
      </c>
      <c r="J98" s="17" t="n">
        <v>1.064151712491629</v>
      </c>
    </row>
    <row r="99">
      <c r="A99" s="6" t="n">
        <v>30</v>
      </c>
      <c r="B99" s="6" t="inlineStr">
        <is>
          <t>30.05.2026</t>
        </is>
      </c>
      <c r="C99" s="7" t="n">
        <v>3338709.677419355</v>
      </c>
      <c r="D99" s="7" t="n">
        <v>77054.33</v>
      </c>
      <c r="E99" s="7" t="n">
        <v>3661043.349999999</v>
      </c>
      <c r="F99" s="17" t="n">
        <v>1.096544385024154</v>
      </c>
      <c r="G99" s="7" t="n">
        <v>3438.387096774194</v>
      </c>
      <c r="H99" s="7" t="n">
        <v>72</v>
      </c>
      <c r="I99" s="7" t="n">
        <v>3609</v>
      </c>
      <c r="J99" s="17" t="n">
        <v>1.049620039403321</v>
      </c>
    </row>
    <row r="100">
      <c r="A100" s="6" t="n">
        <v>31</v>
      </c>
      <c r="B100" s="6" t="inlineStr">
        <is>
          <t>31.05.2026</t>
        </is>
      </c>
      <c r="C100" s="7" t="n">
        <v>3450000</v>
      </c>
      <c r="D100" s="7" t="n">
        <v>63954.34</v>
      </c>
      <c r="E100" s="7" t="n">
        <v>3724997.689999999</v>
      </c>
      <c r="F100" s="17" t="n">
        <v>1.079709475362319</v>
      </c>
      <c r="G100" s="7" t="n">
        <v>3553</v>
      </c>
      <c r="H100" s="7" t="n">
        <v>53</v>
      </c>
      <c r="I100" s="7" t="n">
        <v>3662</v>
      </c>
      <c r="J100" s="17" t="n">
        <v>1.030678300028145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4">
    <cfRule type="dataBar" priority="5">
      <dataBar showValue="1">
        <cfvo type="num" val="0"/>
        <cfvo type="num" val="1"/>
        <color rgb="00B7E4C7"/>
      </dataBar>
    </cfRule>
  </conditionalFormatting>
  <conditionalFormatting sqref="H26:H64">
    <cfRule type="dataBar" priority="5">
      <dataBar showValue="1">
        <cfvo type="num" val="0"/>
        <cfvo type="num" val="1"/>
        <color rgb="00B7E4C7"/>
      </dataBar>
    </cfRule>
  </conditionalFormatting>
  <conditionalFormatting sqref="F70:F100">
    <cfRule type="dataBar" priority="7">
      <dataBar showValue="1">
        <cfvo type="num" val="0"/>
        <cfvo type="num" val="1"/>
        <color rgb="00B7E4C7"/>
      </dataBar>
    </cfRule>
  </conditionalFormatting>
  <conditionalFormatting sqref="J70:J100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2026-06-29T09:42:08Z</dcterms:created>
  <dcterms:modified xsi:type="dcterms:W3CDTF">2026-06-29T09:42:09Z</dcterms:modified>
</cp:coreProperties>
</file>